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F:\기술경영학부\2019\2019 BTM AACSB AOL 진행\최종\ITTP\"/>
    </mc:Choice>
  </mc:AlternateContent>
  <xr:revisionPtr revIDLastSave="0" documentId="13_ncr:1_{674EE524-F543-4356-8A2D-C99B0CB04380}" xr6:coauthVersionLast="36" xr6:coauthVersionMax="36" xr10:uidLastSave="{00000000-0000-0000-0000-000000000000}"/>
  <bookViews>
    <workbookView xWindow="0" yWindow="0" windowWidth="28800" windowHeight="12390" activeTab="4" xr2:uid="{00000000-000D-0000-FFFF-FFFF00000000}"/>
  </bookViews>
  <sheets>
    <sheet name="Total" sheetId="1" r:id="rId1"/>
    <sheet name="L1" sheetId="2" r:id="rId2"/>
    <sheet name="L2" sheetId="3" r:id="rId3"/>
    <sheet name="L3" sheetId="4" r:id="rId4"/>
    <sheet name="L4" sheetId="5" r:id="rId5"/>
  </sheets>
  <definedNames>
    <definedName name="_xlnm.Print_Area" localSheetId="1">'L1'!$A$1:$H$36</definedName>
    <definedName name="_xlnm.Print_Area" localSheetId="2">'L2'!$A$1:$I$19</definedName>
    <definedName name="_xlnm.Print_Area" localSheetId="3">'L3'!$A$1:$E$18</definedName>
    <definedName name="_xlnm.Print_Area" localSheetId="4">'L4'!$A$1:$K$21</definedName>
    <definedName name="_xlnm.Print_Titles" localSheetId="1">'L1'!$1:$3</definedName>
    <definedName name="_xlnm.Print_Titles" localSheetId="2">'L2'!$1:$3</definedName>
    <definedName name="_xlnm.Print_Titles" localSheetId="3">'L3'!$1:$3</definedName>
    <definedName name="_xlnm.Print_Titles" localSheetId="4">'L4'!$1:$3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5" l="1"/>
  <c r="D17" i="5"/>
  <c r="E17" i="5"/>
  <c r="F17" i="5"/>
  <c r="G17" i="5"/>
  <c r="H17" i="5"/>
  <c r="I17" i="5"/>
  <c r="J17" i="5"/>
  <c r="K17" i="5"/>
  <c r="L17" i="5"/>
  <c r="M17" i="5"/>
  <c r="N17" i="5"/>
  <c r="B17" i="5"/>
  <c r="C16" i="5"/>
  <c r="D16" i="5"/>
  <c r="E16" i="5"/>
  <c r="F16" i="5"/>
  <c r="G16" i="5"/>
  <c r="H16" i="5"/>
  <c r="I16" i="5"/>
  <c r="J16" i="5"/>
  <c r="K16" i="5"/>
  <c r="L16" i="5"/>
  <c r="M16" i="5"/>
  <c r="N16" i="5"/>
  <c r="B16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C14" i="4"/>
  <c r="D14" i="4"/>
  <c r="E14" i="4"/>
  <c r="B14" i="4"/>
  <c r="C13" i="4"/>
  <c r="D13" i="4"/>
  <c r="E13" i="4"/>
  <c r="B13" i="4"/>
  <c r="C12" i="4"/>
  <c r="D12" i="4"/>
  <c r="E12" i="4"/>
  <c r="B12" i="4"/>
  <c r="C15" i="3"/>
  <c r="D15" i="3"/>
  <c r="E15" i="3"/>
  <c r="F15" i="3"/>
  <c r="G15" i="3"/>
  <c r="H15" i="3"/>
  <c r="I15" i="3"/>
  <c r="J15" i="3"/>
  <c r="B15" i="3"/>
  <c r="B14" i="3"/>
  <c r="C14" i="3"/>
  <c r="D14" i="3"/>
  <c r="E14" i="3"/>
  <c r="F14" i="3"/>
  <c r="G14" i="3"/>
  <c r="H14" i="3"/>
  <c r="I14" i="3"/>
  <c r="J14" i="3"/>
  <c r="B13" i="3"/>
  <c r="H13" i="3"/>
  <c r="I13" i="3"/>
  <c r="J13" i="3"/>
  <c r="C13" i="3"/>
  <c r="D13" i="3"/>
  <c r="E13" i="3"/>
  <c r="F13" i="3"/>
  <c r="G13" i="3"/>
  <c r="C32" i="2"/>
  <c r="D32" i="2"/>
  <c r="E32" i="2"/>
  <c r="F32" i="2"/>
  <c r="G32" i="2"/>
  <c r="H32" i="2"/>
  <c r="B32" i="2"/>
  <c r="C31" i="2"/>
  <c r="D31" i="2"/>
  <c r="E31" i="2"/>
  <c r="F31" i="2"/>
  <c r="G31" i="2"/>
  <c r="H31" i="2"/>
  <c r="B31" i="2"/>
  <c r="B30" i="2"/>
  <c r="H30" i="2"/>
  <c r="G30" i="2"/>
  <c r="F30" i="2"/>
  <c r="E30" i="2"/>
  <c r="D30" i="2"/>
  <c r="C30" i="2"/>
  <c r="I12" i="1" l="1"/>
  <c r="H12" i="1"/>
  <c r="G12" i="1"/>
  <c r="F12" i="1"/>
  <c r="E12" i="1"/>
  <c r="D12" i="1"/>
  <c r="C12" i="1"/>
  <c r="B12" i="1"/>
  <c r="F14" i="1" l="1"/>
  <c r="C13" i="1"/>
  <c r="D13" i="1"/>
  <c r="D14" i="1" s="1"/>
  <c r="E13" i="1"/>
  <c r="F13" i="1"/>
  <c r="G13" i="1"/>
  <c r="H13" i="1"/>
  <c r="H14" i="1" s="1"/>
  <c r="I13" i="1"/>
  <c r="B13" i="1"/>
  <c r="B14" i="1" l="1"/>
  <c r="C19" i="5"/>
  <c r="D19" i="5"/>
  <c r="E19" i="5"/>
  <c r="F19" i="5"/>
  <c r="G19" i="5"/>
  <c r="H19" i="5"/>
  <c r="I19" i="5"/>
  <c r="J19" i="5"/>
  <c r="K19" i="5"/>
  <c r="L19" i="5"/>
  <c r="M19" i="5"/>
  <c r="N19" i="5"/>
  <c r="C18" i="5"/>
  <c r="D18" i="5"/>
  <c r="E18" i="5"/>
  <c r="F18" i="5"/>
  <c r="G18" i="5"/>
  <c r="H18" i="5"/>
  <c r="I18" i="5"/>
  <c r="J18" i="5"/>
  <c r="K18" i="5"/>
  <c r="L18" i="5"/>
  <c r="M18" i="5"/>
  <c r="N18" i="5"/>
  <c r="B18" i="5"/>
  <c r="B15" i="4"/>
  <c r="D33" i="2"/>
  <c r="I20" i="5" l="1"/>
  <c r="B19" i="5"/>
  <c r="B20" i="5" s="1"/>
  <c r="D16" i="4"/>
  <c r="E16" i="4"/>
  <c r="D15" i="4"/>
  <c r="E15" i="4"/>
  <c r="C15" i="4"/>
  <c r="C16" i="4"/>
  <c r="B16" i="4"/>
  <c r="B17" i="4" s="1"/>
  <c r="G16" i="3"/>
  <c r="C17" i="3"/>
  <c r="D17" i="3"/>
  <c r="E17" i="3"/>
  <c r="F17" i="3"/>
  <c r="G17" i="3"/>
  <c r="H17" i="3"/>
  <c r="I17" i="3"/>
  <c r="J17" i="3"/>
  <c r="B17" i="3"/>
  <c r="C16" i="3"/>
  <c r="D16" i="3"/>
  <c r="E16" i="3"/>
  <c r="F16" i="3"/>
  <c r="H16" i="3"/>
  <c r="I16" i="3"/>
  <c r="J16" i="3"/>
  <c r="B16" i="3"/>
  <c r="C34" i="2"/>
  <c r="D34" i="2"/>
  <c r="E34" i="2"/>
  <c r="F34" i="2"/>
  <c r="G34" i="2"/>
  <c r="H34" i="2"/>
  <c r="F33" i="2"/>
  <c r="C33" i="2"/>
  <c r="E33" i="2"/>
  <c r="G33" i="2"/>
  <c r="H33" i="2"/>
  <c r="B34" i="2"/>
  <c r="B35" i="2" s="1"/>
  <c r="B33" i="2"/>
  <c r="F35" i="2" l="1"/>
  <c r="G18" i="3"/>
  <c r="B18" i="3"/>
  <c r="D17" i="4"/>
</calcChain>
</file>

<file path=xl/sharedStrings.xml><?xml version="1.0" encoding="utf-8"?>
<sst xmlns="http://schemas.openxmlformats.org/spreadsheetml/2006/main" count="115" uniqueCount="87">
  <si>
    <t>L1</t>
    <phoneticPr fontId="2" type="noConversion"/>
  </si>
  <si>
    <t>L2</t>
    <phoneticPr fontId="2" type="noConversion"/>
  </si>
  <si>
    <t>L3</t>
    <phoneticPr fontId="2" type="noConversion"/>
  </si>
  <si>
    <t>L4</t>
    <phoneticPr fontId="2" type="noConversion"/>
  </si>
  <si>
    <t>L11</t>
    <phoneticPr fontId="2" type="noConversion"/>
  </si>
  <si>
    <t>L12</t>
    <phoneticPr fontId="2" type="noConversion"/>
  </si>
  <si>
    <t>L21</t>
    <phoneticPr fontId="2" type="noConversion"/>
  </si>
  <si>
    <t>L22</t>
    <phoneticPr fontId="2" type="noConversion"/>
  </si>
  <si>
    <t>L31</t>
    <phoneticPr fontId="2" type="noConversion"/>
  </si>
  <si>
    <t>L32</t>
    <phoneticPr fontId="2" type="noConversion"/>
  </si>
  <si>
    <t>L41</t>
    <phoneticPr fontId="2" type="noConversion"/>
  </si>
  <si>
    <t>L42</t>
    <phoneticPr fontId="2" type="noConversion"/>
  </si>
  <si>
    <t>Traits</t>
    <phoneticPr fontId="1" type="noConversion"/>
  </si>
  <si>
    <t># of 3 point</t>
    <phoneticPr fontId="1" type="noConversion"/>
  </si>
  <si>
    <t># of 2 point</t>
    <phoneticPr fontId="1" type="noConversion"/>
  </si>
  <si>
    <t># of 1 point</t>
    <phoneticPr fontId="1" type="noConversion"/>
  </si>
  <si>
    <t>Total Score</t>
    <phoneticPr fontId="1" type="noConversion"/>
  </si>
  <si>
    <t>Average</t>
    <phoneticPr fontId="1" type="noConversion"/>
  </si>
  <si>
    <t>Total Average</t>
    <phoneticPr fontId="1" type="noConversion"/>
  </si>
  <si>
    <t>Criteria: 1 (Fails to Meet Expectations), 2 (Meet Expectations), 3 (Exceeds Expectations)</t>
    <phoneticPr fontId="1" type="noConversion"/>
  </si>
  <si>
    <t>Average</t>
    <phoneticPr fontId="2" type="noConversion"/>
  </si>
  <si>
    <t>Total Average</t>
    <phoneticPr fontId="2" type="noConversion"/>
  </si>
  <si>
    <t>Learning Goal</t>
    <phoneticPr fontId="1" type="noConversion"/>
  </si>
  <si>
    <t>Ratio (# of 3 point)</t>
    <phoneticPr fontId="2" type="noConversion"/>
  </si>
  <si>
    <t>Total No. of Students</t>
    <phoneticPr fontId="2" type="noConversion"/>
  </si>
  <si>
    <t>Learning Goals</t>
    <phoneticPr fontId="1" type="noConversion"/>
  </si>
  <si>
    <t>Traits</t>
    <phoneticPr fontId="1" type="noConversion"/>
  </si>
  <si>
    <t>T1</t>
    <phoneticPr fontId="1" type="noConversion"/>
  </si>
  <si>
    <t>T2</t>
    <phoneticPr fontId="1" type="noConversion"/>
  </si>
  <si>
    <t>T3</t>
    <phoneticPr fontId="1" type="noConversion"/>
  </si>
  <si>
    <t>T4</t>
    <phoneticPr fontId="1" type="noConversion"/>
  </si>
  <si>
    <t>T5</t>
    <phoneticPr fontId="1" type="noConversion"/>
  </si>
  <si>
    <t>T6</t>
    <phoneticPr fontId="1" type="noConversion"/>
  </si>
  <si>
    <t>T7</t>
    <phoneticPr fontId="1" type="noConversion"/>
  </si>
  <si>
    <t>T8</t>
    <phoneticPr fontId="1" type="noConversion"/>
  </si>
  <si>
    <t xml:space="preserve">T2. Ability to analyze global issues </t>
    <phoneticPr fontId="1" type="noConversion"/>
  </si>
  <si>
    <t xml:space="preserve">T3. Ability to apply analysis to global business situation </t>
    <phoneticPr fontId="1" type="noConversion"/>
  </si>
  <si>
    <t>T4. Ability to understand cultural differences</t>
    <phoneticPr fontId="1" type="noConversion"/>
  </si>
  <si>
    <t xml:space="preserve">T1. Ability to understand global issues </t>
    <phoneticPr fontId="1" type="noConversion"/>
  </si>
  <si>
    <t xml:space="preserve">T2. Global manners </t>
    <phoneticPr fontId="1" type="noConversion"/>
  </si>
  <si>
    <t>T3. Communication</t>
    <phoneticPr fontId="1" type="noConversion"/>
  </si>
  <si>
    <t>T1. Understanding of global relations</t>
    <phoneticPr fontId="1" type="noConversion"/>
  </si>
  <si>
    <t xml:space="preserve">T2. Interpersonal skill </t>
    <phoneticPr fontId="1" type="noConversion"/>
  </si>
  <si>
    <t xml:space="preserve">T3. Conflict management and problem solving </t>
    <phoneticPr fontId="1" type="noConversion"/>
  </si>
  <si>
    <t xml:space="preserve">T4. Ability to focus on goals </t>
    <phoneticPr fontId="1" type="noConversion"/>
  </si>
  <si>
    <t xml:space="preserve">T1. Confidence </t>
    <phoneticPr fontId="1" type="noConversion"/>
  </si>
  <si>
    <t>T5. Multitasking</t>
    <phoneticPr fontId="1" type="noConversion"/>
  </si>
  <si>
    <t xml:space="preserve">T2. Applying theories </t>
    <phoneticPr fontId="1" type="noConversion"/>
  </si>
  <si>
    <t>T3. Properly using appropriate research tools</t>
    <phoneticPr fontId="1" type="noConversion"/>
  </si>
  <si>
    <t xml:space="preserve">T4. Knowledge level of current events in one's own research area </t>
    <phoneticPr fontId="1" type="noConversion"/>
  </si>
  <si>
    <t xml:space="preserve">T1. 1. Understanding of theories </t>
    <phoneticPr fontId="1" type="noConversion"/>
  </si>
  <si>
    <t>T1. Application of  IT industry knowledge to specific problems</t>
    <phoneticPr fontId="1" type="noConversion"/>
  </si>
  <si>
    <t>T2. Solution recommendation using structured approach</t>
    <phoneticPr fontId="1" type="noConversion"/>
  </si>
  <si>
    <t>T1. Knowledge on IT industries</t>
    <phoneticPr fontId="1" type="noConversion"/>
  </si>
  <si>
    <t>T2. Understanding of the key issues of IT business environment</t>
    <phoneticPr fontId="1" type="noConversion"/>
  </si>
  <si>
    <t>T1. Detecting problems</t>
    <phoneticPr fontId="1" type="noConversion"/>
  </si>
  <si>
    <t>T2.Factual knowledge</t>
    <phoneticPr fontId="1" type="noConversion"/>
  </si>
  <si>
    <t>T3.Applying strategic analytical tools</t>
    <phoneticPr fontId="1" type="noConversion"/>
  </si>
  <si>
    <t xml:space="preserve">T4. Qualitative and quantitative analysis </t>
    <phoneticPr fontId="1" type="noConversion"/>
  </si>
  <si>
    <t xml:space="preserve">T5. Advanced analytical techniques </t>
    <phoneticPr fontId="1" type="noConversion"/>
  </si>
  <si>
    <t xml:space="preserve">T6. Logical Analysis </t>
    <phoneticPr fontId="1" type="noConversion"/>
  </si>
  <si>
    <t>T1. Ability to see from multiple perspectives</t>
    <phoneticPr fontId="1" type="noConversion"/>
  </si>
  <si>
    <t>T2. Management with basic principles</t>
    <phoneticPr fontId="1" type="noConversion"/>
  </si>
  <si>
    <t>T3. Knowledge on disciplines</t>
    <phoneticPr fontId="1" type="noConversion"/>
  </si>
  <si>
    <t>T4. Intellectual ability</t>
    <phoneticPr fontId="1" type="noConversion"/>
  </si>
  <si>
    <t xml:space="preserve">
T5. Integration skill</t>
    <phoneticPr fontId="1" type="noConversion"/>
  </si>
  <si>
    <t xml:space="preserve">T6. Awareness of inter-relationships </t>
    <phoneticPr fontId="1" type="noConversion"/>
  </si>
  <si>
    <t>T7. Business judgment</t>
    <phoneticPr fontId="1" type="noConversion"/>
  </si>
  <si>
    <t>Students</t>
    <phoneticPr fontId="1" type="noConversion"/>
  </si>
  <si>
    <t>Assessment Learning Goal 1 (L1): ITP 620_Introduction to IT Technology Management / Policy in Korea(L11) &amp; ITP500 Korean conversation(L12)</t>
    <phoneticPr fontId="1" type="noConversion"/>
  </si>
  <si>
    <t>L11:Our graduates understand global business issues and relate current and potential upcoming issues to emerging technology development in their country</t>
    <phoneticPr fontId="1" type="noConversion"/>
  </si>
  <si>
    <t>L12: Our graduates have multi-cultural understanding to make new global relations and actively cooperate with various people from all over the world</t>
    <phoneticPr fontId="1" type="noConversion"/>
  </si>
  <si>
    <t>Assessment Learning Goal 2 (L2): ITP751_Internet Business and Management</t>
    <phoneticPr fontId="1" type="noConversion"/>
  </si>
  <si>
    <t>L21:Our graduates have high-performance leadership skill for effectively managing members in their government to deal with organizational challenges</t>
    <phoneticPr fontId="1" type="noConversion"/>
  </si>
  <si>
    <t>L22: Our graduates have thorough understanding of fundamental theories in innovation studies and are able to understand the mechanism of innovation management in technology and government projects</t>
    <phoneticPr fontId="1" type="noConversion"/>
  </si>
  <si>
    <t>Students</t>
    <phoneticPr fontId="1" type="noConversion"/>
  </si>
  <si>
    <t>Assessment Learning Goal 3 (L3): ITP755_Digital Convergence Strategy</t>
    <phoneticPr fontId="1" type="noConversion"/>
  </si>
  <si>
    <t>L31: Our graduates build specific knowledge of IT management and understand key issues</t>
    <phoneticPr fontId="1" type="noConversion"/>
  </si>
  <si>
    <t>L32: Our graduates apply domain expertise to various business problems in IT management.</t>
    <phoneticPr fontId="1" type="noConversion"/>
  </si>
  <si>
    <t>Assessment Learning Goal 4 (L4): ITP752_Financial and Accounting Management in IT Industry</t>
    <phoneticPr fontId="1" type="noConversion"/>
  </si>
  <si>
    <t>L41: Our graduates use appropriate analytical techniques to solve business problems and demonstrate the ability of sound business judgment.</t>
    <phoneticPr fontId="1" type="noConversion"/>
  </si>
  <si>
    <t>L42. Our graduates synthesize different discipline areas.</t>
    <phoneticPr fontId="1" type="noConversion"/>
  </si>
  <si>
    <t>Students</t>
    <phoneticPr fontId="1" type="noConversion"/>
  </si>
  <si>
    <t>L1:  Global Understanding - Our graduates learn to view the world in various aspects</t>
    <phoneticPr fontId="1" type="noConversion"/>
  </si>
  <si>
    <t>L2: Leadership and Innovation Management - Our graduates use team building and high-performance management behaviors to lead a governmental task successfully in competitive environment</t>
    <phoneticPr fontId="1" type="noConversion"/>
  </si>
  <si>
    <t xml:space="preserve">L3: Domain Expertise in IT Management - Our graduates develop professional knowledge and exhibit professional competencies in IT management </t>
    <phoneticPr fontId="1" type="noConversion"/>
  </si>
  <si>
    <t>L4: Strategic &amp; Cross-disciplinary Competency - Our graduates are able to strategically analyze business cases and integrate different disciplines in solving business problems in government projects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</si>
</sst>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%"/>
    <numFmt numFmtId="178" formatCode="0.00_ "/>
    <numFmt numFmtId="179" formatCode="0.000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179" fontId="6" fillId="4" borderId="3" xfId="0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177" fontId="8" fillId="2" borderId="3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78" fontId="8" fillId="4" borderId="3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176" fontId="8" fillId="2" borderId="16" xfId="0" applyNumberFormat="1" applyFont="1" applyFill="1" applyBorder="1" applyAlignment="1">
      <alignment horizontal="center" vertical="center"/>
    </xf>
    <xf numFmtId="2" fontId="8" fillId="0" borderId="0" xfId="0" applyNumberFormat="1" applyFont="1">
      <alignment vertical="center"/>
    </xf>
    <xf numFmtId="2" fontId="8" fillId="0" borderId="3" xfId="0" applyNumberFormat="1" applyFont="1" applyBorder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2" fontId="8" fillId="5" borderId="3" xfId="0" applyNumberFormat="1" applyFont="1" applyFill="1" applyBorder="1">
      <alignment vertical="center"/>
    </xf>
    <xf numFmtId="2" fontId="8" fillId="5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178" fontId="8" fillId="4" borderId="1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79" fontId="6" fillId="4" borderId="5" xfId="0" applyNumberFormat="1" applyFont="1" applyFill="1" applyBorder="1" applyAlignment="1">
      <alignment horizontal="center" vertical="center"/>
    </xf>
    <xf numFmtId="179" fontId="6" fillId="4" borderId="6" xfId="0" applyNumberFormat="1" applyFont="1" applyFill="1" applyBorder="1" applyAlignment="1">
      <alignment horizontal="center" vertical="center"/>
    </xf>
    <xf numFmtId="179" fontId="6" fillId="4" borderId="5" xfId="0" applyNumberFormat="1" applyFont="1" applyFill="1" applyBorder="1" applyAlignment="1">
      <alignment horizontal="center" vertical="center" wrapText="1"/>
    </xf>
    <xf numFmtId="179" fontId="6" fillId="4" borderId="6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79" fontId="6" fillId="4" borderId="4" xfId="0" applyNumberFormat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179" fontId="6" fillId="4" borderId="4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workbookViewId="0">
      <selection activeCell="G23" sqref="G23"/>
    </sheetView>
  </sheetViews>
  <sheetFormatPr defaultRowHeight="15" x14ac:dyDescent="0.3"/>
  <cols>
    <col min="1" max="1" width="19.75" style="10" bestFit="1" customWidth="1"/>
    <col min="2" max="9" width="7.5" style="10" customWidth="1"/>
    <col min="10" max="16384" width="9" style="10"/>
  </cols>
  <sheetData>
    <row r="1" spans="1:17" ht="15.75" x14ac:dyDescent="0.3">
      <c r="A1" s="22" t="s">
        <v>25</v>
      </c>
      <c r="B1" s="36" t="s">
        <v>0</v>
      </c>
      <c r="C1" s="36"/>
      <c r="D1" s="36" t="s">
        <v>1</v>
      </c>
      <c r="E1" s="36"/>
      <c r="F1" s="36" t="s">
        <v>2</v>
      </c>
      <c r="G1" s="36"/>
      <c r="H1" s="36" t="s">
        <v>3</v>
      </c>
      <c r="I1" s="37"/>
    </row>
    <row r="2" spans="1:17" ht="15.75" x14ac:dyDescent="0.3">
      <c r="A2" s="23" t="s">
        <v>26</v>
      </c>
      <c r="B2" s="11" t="s">
        <v>4</v>
      </c>
      <c r="C2" s="12" t="s">
        <v>5</v>
      </c>
      <c r="D2" s="11" t="s">
        <v>6</v>
      </c>
      <c r="E2" s="12" t="s">
        <v>7</v>
      </c>
      <c r="F2" s="13" t="s">
        <v>8</v>
      </c>
      <c r="G2" s="11" t="s">
        <v>9</v>
      </c>
      <c r="H2" s="11" t="s">
        <v>10</v>
      </c>
      <c r="I2" s="24" t="s">
        <v>11</v>
      </c>
    </row>
    <row r="3" spans="1:17" ht="15.75" x14ac:dyDescent="0.3">
      <c r="A3" s="20" t="s">
        <v>27</v>
      </c>
      <c r="B3" s="27">
        <v>3</v>
      </c>
      <c r="C3" s="27">
        <v>2.6086956521739131</v>
      </c>
      <c r="D3" s="27">
        <v>2.6666666666666665</v>
      </c>
      <c r="E3" s="27">
        <v>2.5</v>
      </c>
      <c r="F3" s="27">
        <v>3</v>
      </c>
      <c r="G3" s="27">
        <v>2.6</v>
      </c>
      <c r="H3" s="27">
        <v>2.625</v>
      </c>
      <c r="I3" s="27">
        <v>2.75</v>
      </c>
    </row>
    <row r="4" spans="1:17" ht="15.75" x14ac:dyDescent="0.3">
      <c r="A4" s="20" t="s">
        <v>28</v>
      </c>
      <c r="B4" s="27">
        <v>2.95</v>
      </c>
      <c r="C4" s="27">
        <v>2.6086956521739131</v>
      </c>
      <c r="D4" s="27">
        <v>2.8333333333333335</v>
      </c>
      <c r="E4" s="27">
        <v>2.3333333333333335</v>
      </c>
      <c r="F4" s="27">
        <v>2.6</v>
      </c>
      <c r="G4" s="27">
        <v>2.4</v>
      </c>
      <c r="H4" s="27">
        <v>2.75</v>
      </c>
      <c r="I4" s="27">
        <v>2.875</v>
      </c>
    </row>
    <row r="5" spans="1:17" ht="15.75" x14ac:dyDescent="0.3">
      <c r="A5" s="20" t="s">
        <v>29</v>
      </c>
      <c r="B5" s="27">
        <v>2.2000000000000002</v>
      </c>
      <c r="C5" s="27">
        <v>2.5652173913043477</v>
      </c>
      <c r="D5" s="27">
        <v>2.1666666666666665</v>
      </c>
      <c r="E5" s="27">
        <v>2.1666666666666665</v>
      </c>
      <c r="F5" s="30"/>
      <c r="G5" s="30"/>
      <c r="H5" s="27">
        <v>2.75</v>
      </c>
      <c r="I5" s="27">
        <v>2.75</v>
      </c>
    </row>
    <row r="6" spans="1:17" ht="15.75" x14ac:dyDescent="0.3">
      <c r="A6" s="20" t="s">
        <v>30</v>
      </c>
      <c r="B6" s="27">
        <v>2.8</v>
      </c>
      <c r="C6" s="30"/>
      <c r="D6" s="27">
        <v>2.5</v>
      </c>
      <c r="E6" s="27">
        <v>2.1666666666666665</v>
      </c>
      <c r="F6" s="30"/>
      <c r="G6" s="30"/>
      <c r="H6" s="27">
        <v>2.625</v>
      </c>
      <c r="I6" s="27">
        <v>2.75</v>
      </c>
    </row>
    <row r="7" spans="1:17" ht="16.5" x14ac:dyDescent="0.3">
      <c r="A7" s="20" t="s">
        <v>31</v>
      </c>
      <c r="B7" s="30"/>
      <c r="C7" s="30"/>
      <c r="D7" s="27">
        <v>2.1666666666666665</v>
      </c>
      <c r="E7" s="30"/>
      <c r="F7" s="30"/>
      <c r="G7" s="30"/>
      <c r="H7" s="27">
        <v>2.25</v>
      </c>
      <c r="I7" s="27">
        <v>2.375</v>
      </c>
      <c r="K7"/>
    </row>
    <row r="8" spans="1:17" ht="16.5" x14ac:dyDescent="0.3">
      <c r="A8" s="20" t="s">
        <v>32</v>
      </c>
      <c r="B8" s="30"/>
      <c r="C8" s="30"/>
      <c r="D8" s="30"/>
      <c r="E8" s="30"/>
      <c r="F8" s="30"/>
      <c r="G8" s="30"/>
      <c r="H8" s="27">
        <v>2.875</v>
      </c>
      <c r="I8" s="27">
        <v>2.75</v>
      </c>
      <c r="K8"/>
    </row>
    <row r="9" spans="1:17" ht="16.5" x14ac:dyDescent="0.3">
      <c r="A9" s="20" t="s">
        <v>33</v>
      </c>
      <c r="B9" s="31"/>
      <c r="C9" s="31"/>
      <c r="D9" s="31"/>
      <c r="E9" s="31"/>
      <c r="F9" s="31"/>
      <c r="G9" s="31"/>
      <c r="H9" s="27">
        <v>2.5</v>
      </c>
      <c r="I9" s="31"/>
      <c r="K9"/>
    </row>
    <row r="10" spans="1:17" ht="16.5" x14ac:dyDescent="0.3">
      <c r="A10" s="21" t="s">
        <v>34</v>
      </c>
      <c r="B10" s="31"/>
      <c r="C10" s="31"/>
      <c r="D10" s="31"/>
      <c r="E10" s="31"/>
      <c r="F10" s="31"/>
      <c r="G10" s="31"/>
      <c r="H10" s="31"/>
      <c r="I10" s="31"/>
      <c r="K10"/>
    </row>
    <row r="11" spans="1:17" ht="16.5" x14ac:dyDescent="0.3">
      <c r="A11" s="14" t="s">
        <v>24</v>
      </c>
      <c r="B11" s="15">
        <v>20</v>
      </c>
      <c r="C11" s="15">
        <v>23</v>
      </c>
      <c r="D11" s="15">
        <v>6</v>
      </c>
      <c r="E11" s="15">
        <v>6</v>
      </c>
      <c r="F11" s="15">
        <v>5</v>
      </c>
      <c r="G11" s="15">
        <v>5</v>
      </c>
      <c r="H11" s="15">
        <v>8</v>
      </c>
      <c r="I11" s="25">
        <v>8</v>
      </c>
      <c r="K11"/>
    </row>
    <row r="12" spans="1:17" ht="16.5" x14ac:dyDescent="0.3">
      <c r="A12" s="14" t="s">
        <v>23</v>
      </c>
      <c r="B12" s="16">
        <f>4/B11</f>
        <v>0.2</v>
      </c>
      <c r="C12" s="16">
        <f>16/C11</f>
        <v>0.69565217391304346</v>
      </c>
      <c r="D12" s="16">
        <f>0/D11</f>
        <v>0</v>
      </c>
      <c r="E12" s="16">
        <f>1/E11</f>
        <v>0.16666666666666666</v>
      </c>
      <c r="F12" s="16">
        <f>3/F11</f>
        <v>0.6</v>
      </c>
      <c r="G12" s="16">
        <f>2/G11</f>
        <v>0.4</v>
      </c>
      <c r="H12" s="16">
        <f>2/H11</f>
        <v>0.25</v>
      </c>
      <c r="I12" s="16">
        <f>1/I11</f>
        <v>0.125</v>
      </c>
      <c r="K12"/>
      <c r="L12" s="26"/>
      <c r="M12" s="26"/>
      <c r="N12" s="26"/>
      <c r="O12" s="26"/>
      <c r="P12" s="26"/>
      <c r="Q12" s="26"/>
    </row>
    <row r="13" spans="1:17" ht="16.5" x14ac:dyDescent="0.3">
      <c r="A13" s="17" t="s">
        <v>20</v>
      </c>
      <c r="B13" s="18">
        <f>AVERAGE(B3:B10)</f>
        <v>2.7374999999999998</v>
      </c>
      <c r="C13" s="18">
        <f t="shared" ref="C13:I13" si="0">AVERAGE(C3:C10)</f>
        <v>2.5942028985507246</v>
      </c>
      <c r="D13" s="18">
        <f t="shared" si="0"/>
        <v>2.4666666666666663</v>
      </c>
      <c r="E13" s="18">
        <f t="shared" si="0"/>
        <v>2.2916666666666665</v>
      </c>
      <c r="F13" s="18">
        <f t="shared" si="0"/>
        <v>2.8</v>
      </c>
      <c r="G13" s="18">
        <f t="shared" si="0"/>
        <v>2.5</v>
      </c>
      <c r="H13" s="18">
        <f t="shared" si="0"/>
        <v>2.625</v>
      </c>
      <c r="I13" s="18">
        <f t="shared" si="0"/>
        <v>2.7083333333333335</v>
      </c>
      <c r="K13"/>
      <c r="L13" s="26"/>
      <c r="M13" s="26"/>
      <c r="N13" s="26"/>
      <c r="O13" s="26"/>
      <c r="P13" s="26"/>
      <c r="Q13" s="26"/>
    </row>
    <row r="14" spans="1:17" ht="17.25" thickBot="1" x14ac:dyDescent="0.35">
      <c r="A14" s="19" t="s">
        <v>21</v>
      </c>
      <c r="B14" s="35">
        <f>AVERAGE(B13:C13)</f>
        <v>2.6658514492753622</v>
      </c>
      <c r="C14" s="35"/>
      <c r="D14" s="35">
        <f>AVERAGE(D13:E13)</f>
        <v>2.3791666666666664</v>
      </c>
      <c r="E14" s="35"/>
      <c r="F14" s="35">
        <f t="shared" ref="F14" si="1">AVERAGE(F13:G13)</f>
        <v>2.65</v>
      </c>
      <c r="G14" s="35"/>
      <c r="H14" s="35">
        <f t="shared" ref="H14" si="2">AVERAGE(H13:I13)</f>
        <v>2.666666666666667</v>
      </c>
      <c r="I14" s="35"/>
      <c r="K14"/>
      <c r="L14" s="26"/>
      <c r="M14" s="26"/>
      <c r="N14" s="26"/>
      <c r="O14" s="26"/>
      <c r="P14" s="26"/>
      <c r="Q14" s="26"/>
    </row>
    <row r="15" spans="1:17" ht="16.5" x14ac:dyDescent="0.3">
      <c r="K15"/>
      <c r="L15" s="26"/>
      <c r="M15" s="26"/>
      <c r="N15" s="26"/>
      <c r="O15" s="26"/>
      <c r="P15" s="26"/>
      <c r="Q15" s="26"/>
    </row>
    <row r="16" spans="1:17" ht="16.5" x14ac:dyDescent="0.3">
      <c r="K16"/>
      <c r="L16" s="26"/>
      <c r="M16" s="26"/>
      <c r="N16" s="26"/>
      <c r="O16" s="26"/>
      <c r="P16" s="26"/>
      <c r="Q16" s="26"/>
    </row>
    <row r="17" spans="11:17" ht="16.5" x14ac:dyDescent="0.3">
      <c r="K17"/>
      <c r="L17" s="26"/>
      <c r="M17" s="26"/>
      <c r="N17" s="26"/>
      <c r="O17" s="26"/>
      <c r="P17" s="26"/>
      <c r="Q17" s="26"/>
    </row>
    <row r="18" spans="11:17" ht="16.5" x14ac:dyDescent="0.3">
      <c r="K18"/>
      <c r="L18" s="26"/>
      <c r="M18" s="26"/>
      <c r="N18" s="26"/>
      <c r="O18" s="26"/>
      <c r="P18" s="26"/>
      <c r="Q18" s="26"/>
    </row>
    <row r="19" spans="11:17" ht="16.5" x14ac:dyDescent="0.3">
      <c r="K19"/>
    </row>
    <row r="20" spans="11:17" ht="16.5" x14ac:dyDescent="0.3">
      <c r="K20"/>
    </row>
    <row r="21" spans="11:17" ht="16.5" x14ac:dyDescent="0.3">
      <c r="K21"/>
    </row>
  </sheetData>
  <mergeCells count="8">
    <mergeCell ref="B14:C14"/>
    <mergeCell ref="D14:E14"/>
    <mergeCell ref="F14:G14"/>
    <mergeCell ref="H14:I14"/>
    <mergeCell ref="B1:C1"/>
    <mergeCell ref="D1:E1"/>
    <mergeCell ref="F1:G1"/>
    <mergeCell ref="H1:I1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6"/>
  <sheetViews>
    <sheetView zoomScaleNormal="100" workbookViewId="0">
      <selection activeCell="C18" sqref="C18"/>
    </sheetView>
  </sheetViews>
  <sheetFormatPr defaultColWidth="9" defaultRowHeight="15" x14ac:dyDescent="0.3"/>
  <cols>
    <col min="1" max="1" width="14.75" style="2" customWidth="1"/>
    <col min="2" max="8" width="21.625" style="1" customWidth="1"/>
    <col min="9" max="16384" width="9" style="1"/>
  </cols>
  <sheetData>
    <row r="1" spans="1:8" ht="18.75" customHeight="1" x14ac:dyDescent="0.3">
      <c r="A1" s="43" t="s">
        <v>69</v>
      </c>
      <c r="B1" s="43"/>
      <c r="C1" s="43"/>
      <c r="D1" s="43"/>
      <c r="E1" s="43"/>
      <c r="F1" s="43"/>
      <c r="G1" s="43"/>
      <c r="H1" s="43"/>
    </row>
    <row r="2" spans="1:8" ht="21.75" customHeight="1" x14ac:dyDescent="0.3">
      <c r="A2" s="39" t="s">
        <v>22</v>
      </c>
      <c r="B2" s="42" t="s">
        <v>83</v>
      </c>
      <c r="C2" s="42"/>
      <c r="D2" s="42"/>
      <c r="E2" s="42"/>
      <c r="F2" s="42"/>
      <c r="G2" s="42"/>
      <c r="H2" s="42"/>
    </row>
    <row r="3" spans="1:8" ht="34.5" customHeight="1" x14ac:dyDescent="0.3">
      <c r="A3" s="39"/>
      <c r="B3" s="39" t="s">
        <v>70</v>
      </c>
      <c r="C3" s="39"/>
      <c r="D3" s="39"/>
      <c r="E3" s="39"/>
      <c r="F3" s="39" t="s">
        <v>71</v>
      </c>
      <c r="G3" s="39"/>
      <c r="H3" s="39"/>
    </row>
    <row r="4" spans="1:8" ht="37.5" customHeight="1" x14ac:dyDescent="0.3">
      <c r="A4" s="40" t="s">
        <v>12</v>
      </c>
      <c r="B4" s="40" t="s">
        <v>38</v>
      </c>
      <c r="C4" s="40" t="s">
        <v>35</v>
      </c>
      <c r="D4" s="40" t="s">
        <v>36</v>
      </c>
      <c r="E4" s="40" t="s">
        <v>37</v>
      </c>
      <c r="F4" s="40" t="s">
        <v>41</v>
      </c>
      <c r="G4" s="40" t="s">
        <v>39</v>
      </c>
      <c r="H4" s="40" t="s">
        <v>40</v>
      </c>
    </row>
    <row r="5" spans="1:8" ht="37.5" customHeight="1" x14ac:dyDescent="0.3">
      <c r="A5" s="41"/>
      <c r="B5" s="41"/>
      <c r="C5" s="41"/>
      <c r="D5" s="41"/>
      <c r="E5" s="41"/>
      <c r="F5" s="41"/>
      <c r="G5" s="41"/>
      <c r="H5" s="41"/>
    </row>
    <row r="6" spans="1:8" ht="15" customHeight="1" x14ac:dyDescent="0.3">
      <c r="A6" s="3" t="s">
        <v>68</v>
      </c>
      <c r="B6" s="34">
        <v>20</v>
      </c>
      <c r="C6" s="34">
        <v>20</v>
      </c>
      <c r="D6" s="34">
        <v>20</v>
      </c>
      <c r="E6" s="34">
        <v>20</v>
      </c>
      <c r="F6" s="34">
        <v>23</v>
      </c>
      <c r="G6" s="34">
        <v>23</v>
      </c>
      <c r="H6" s="34">
        <v>23</v>
      </c>
    </row>
    <row r="7" spans="1:8" x14ac:dyDescent="0.3">
      <c r="A7" s="4">
        <v>1</v>
      </c>
      <c r="B7" s="5">
        <v>3</v>
      </c>
      <c r="C7" s="5">
        <v>3</v>
      </c>
      <c r="D7" s="6">
        <v>2</v>
      </c>
      <c r="E7" s="6">
        <v>3</v>
      </c>
      <c r="F7" s="5">
        <v>3</v>
      </c>
      <c r="G7" s="5">
        <v>3</v>
      </c>
      <c r="H7" s="5">
        <v>3</v>
      </c>
    </row>
    <row r="8" spans="1:8" x14ac:dyDescent="0.3">
      <c r="A8" s="4">
        <v>2</v>
      </c>
      <c r="B8" s="5">
        <v>3</v>
      </c>
      <c r="C8" s="5">
        <v>3</v>
      </c>
      <c r="D8" s="6">
        <v>2</v>
      </c>
      <c r="E8" s="6">
        <v>3</v>
      </c>
      <c r="F8" s="5">
        <v>3</v>
      </c>
      <c r="G8" s="5">
        <v>3</v>
      </c>
      <c r="H8" s="5">
        <v>2</v>
      </c>
    </row>
    <row r="9" spans="1:8" x14ac:dyDescent="0.3">
      <c r="A9" s="4">
        <v>3</v>
      </c>
      <c r="B9" s="5">
        <v>3</v>
      </c>
      <c r="C9" s="5">
        <v>3</v>
      </c>
      <c r="D9" s="6">
        <v>3</v>
      </c>
      <c r="E9" s="6">
        <v>3</v>
      </c>
      <c r="F9" s="5">
        <v>3</v>
      </c>
      <c r="G9" s="5">
        <v>3</v>
      </c>
      <c r="H9" s="5">
        <v>3</v>
      </c>
    </row>
    <row r="10" spans="1:8" x14ac:dyDescent="0.3">
      <c r="A10" s="4">
        <v>4</v>
      </c>
      <c r="B10" s="5">
        <v>3</v>
      </c>
      <c r="C10" s="5">
        <v>3</v>
      </c>
      <c r="D10" s="6">
        <v>2</v>
      </c>
      <c r="E10" s="6">
        <v>3</v>
      </c>
      <c r="F10" s="5">
        <v>3</v>
      </c>
      <c r="G10" s="5">
        <v>3</v>
      </c>
      <c r="H10" s="5">
        <v>3</v>
      </c>
    </row>
    <row r="11" spans="1:8" x14ac:dyDescent="0.3">
      <c r="A11" s="4">
        <v>5</v>
      </c>
      <c r="B11" s="5">
        <v>3</v>
      </c>
      <c r="C11" s="5">
        <v>3</v>
      </c>
      <c r="D11" s="6">
        <v>2</v>
      </c>
      <c r="E11" s="6">
        <v>3</v>
      </c>
      <c r="F11" s="5">
        <v>3</v>
      </c>
      <c r="G11" s="5">
        <v>3</v>
      </c>
      <c r="H11" s="5">
        <v>3</v>
      </c>
    </row>
    <row r="12" spans="1:8" x14ac:dyDescent="0.3">
      <c r="A12" s="4">
        <v>6</v>
      </c>
      <c r="B12" s="5">
        <v>3</v>
      </c>
      <c r="C12" s="5">
        <v>3</v>
      </c>
      <c r="D12" s="6">
        <v>2</v>
      </c>
      <c r="E12" s="6">
        <v>3</v>
      </c>
      <c r="F12" s="5">
        <v>3</v>
      </c>
      <c r="G12" s="5">
        <v>3</v>
      </c>
      <c r="H12" s="5">
        <v>3</v>
      </c>
    </row>
    <row r="13" spans="1:8" x14ac:dyDescent="0.3">
      <c r="A13" s="4">
        <v>7</v>
      </c>
      <c r="B13" s="5">
        <v>3</v>
      </c>
      <c r="C13" s="5">
        <v>3</v>
      </c>
      <c r="D13" s="6">
        <v>2</v>
      </c>
      <c r="E13" s="6">
        <v>2</v>
      </c>
      <c r="F13" s="5">
        <v>1</v>
      </c>
      <c r="G13" s="5">
        <v>1</v>
      </c>
      <c r="H13" s="5">
        <v>1</v>
      </c>
    </row>
    <row r="14" spans="1:8" x14ac:dyDescent="0.3">
      <c r="A14" s="4">
        <v>8</v>
      </c>
      <c r="B14" s="5">
        <v>3</v>
      </c>
      <c r="C14" s="5">
        <v>3</v>
      </c>
      <c r="D14" s="6">
        <v>2</v>
      </c>
      <c r="E14" s="6">
        <v>2</v>
      </c>
      <c r="F14" s="5">
        <v>3</v>
      </c>
      <c r="G14" s="5">
        <v>3</v>
      </c>
      <c r="H14" s="5">
        <v>3</v>
      </c>
    </row>
    <row r="15" spans="1:8" x14ac:dyDescent="0.3">
      <c r="A15" s="4">
        <v>9</v>
      </c>
      <c r="B15" s="5">
        <v>3</v>
      </c>
      <c r="C15" s="5">
        <v>3</v>
      </c>
      <c r="D15" s="6">
        <v>2</v>
      </c>
      <c r="E15" s="6">
        <v>3</v>
      </c>
      <c r="F15" s="5">
        <v>2</v>
      </c>
      <c r="G15" s="5">
        <v>2</v>
      </c>
      <c r="H15" s="5">
        <v>2</v>
      </c>
    </row>
    <row r="16" spans="1:8" x14ac:dyDescent="0.3">
      <c r="A16" s="4">
        <v>10</v>
      </c>
      <c r="B16" s="5">
        <v>3</v>
      </c>
      <c r="C16" s="5">
        <v>3</v>
      </c>
      <c r="D16" s="6">
        <v>2</v>
      </c>
      <c r="E16" s="6">
        <v>3</v>
      </c>
      <c r="F16" s="5">
        <v>3</v>
      </c>
      <c r="G16" s="5">
        <v>3</v>
      </c>
      <c r="H16" s="5">
        <v>3</v>
      </c>
    </row>
    <row r="17" spans="1:8" x14ac:dyDescent="0.3">
      <c r="A17" s="4">
        <v>11</v>
      </c>
      <c r="B17" s="5">
        <v>3</v>
      </c>
      <c r="C17" s="5">
        <v>3</v>
      </c>
      <c r="D17" s="6">
        <v>3</v>
      </c>
      <c r="E17" s="6">
        <v>3</v>
      </c>
      <c r="F17" s="5">
        <v>2</v>
      </c>
      <c r="G17" s="5">
        <v>2</v>
      </c>
      <c r="H17" s="5">
        <v>2</v>
      </c>
    </row>
    <row r="18" spans="1:8" x14ac:dyDescent="0.3">
      <c r="A18" s="4">
        <v>12</v>
      </c>
      <c r="B18" s="5">
        <v>3</v>
      </c>
      <c r="C18" s="5">
        <v>3</v>
      </c>
      <c r="D18" s="6">
        <v>3</v>
      </c>
      <c r="E18" s="6">
        <v>3</v>
      </c>
      <c r="F18" s="5">
        <v>1</v>
      </c>
      <c r="G18" s="5">
        <v>1</v>
      </c>
      <c r="H18" s="5">
        <v>1</v>
      </c>
    </row>
    <row r="19" spans="1:8" x14ac:dyDescent="0.3">
      <c r="A19" s="4">
        <v>13</v>
      </c>
      <c r="B19" s="5">
        <v>3</v>
      </c>
      <c r="C19" s="5">
        <v>3</v>
      </c>
      <c r="D19" s="6">
        <v>2</v>
      </c>
      <c r="E19" s="6">
        <v>3</v>
      </c>
      <c r="F19" s="5">
        <v>2</v>
      </c>
      <c r="G19" s="5">
        <v>2</v>
      </c>
      <c r="H19" s="5">
        <v>2</v>
      </c>
    </row>
    <row r="20" spans="1:8" x14ac:dyDescent="0.3">
      <c r="A20" s="4">
        <v>14</v>
      </c>
      <c r="B20" s="5">
        <v>3</v>
      </c>
      <c r="C20" s="5">
        <v>3</v>
      </c>
      <c r="D20" s="6">
        <v>2</v>
      </c>
      <c r="E20" s="6">
        <v>2</v>
      </c>
      <c r="F20" s="5">
        <v>3</v>
      </c>
      <c r="G20" s="5">
        <v>3</v>
      </c>
      <c r="H20" s="5">
        <v>3</v>
      </c>
    </row>
    <row r="21" spans="1:8" x14ac:dyDescent="0.3">
      <c r="A21" s="4">
        <v>15</v>
      </c>
      <c r="B21" s="5">
        <v>3</v>
      </c>
      <c r="C21" s="5">
        <v>3</v>
      </c>
      <c r="D21" s="6">
        <v>2</v>
      </c>
      <c r="E21" s="6">
        <v>3</v>
      </c>
      <c r="F21" s="5">
        <v>3</v>
      </c>
      <c r="G21" s="5">
        <v>3</v>
      </c>
      <c r="H21" s="5">
        <v>3</v>
      </c>
    </row>
    <row r="22" spans="1:8" x14ac:dyDescent="0.3">
      <c r="A22" s="4">
        <v>16</v>
      </c>
      <c r="B22" s="5">
        <v>3</v>
      </c>
      <c r="C22" s="5">
        <v>2</v>
      </c>
      <c r="D22" s="6">
        <v>2</v>
      </c>
      <c r="E22" s="6">
        <v>3</v>
      </c>
      <c r="F22" s="5">
        <v>3</v>
      </c>
      <c r="G22" s="5">
        <v>3</v>
      </c>
      <c r="H22" s="5">
        <v>3</v>
      </c>
    </row>
    <row r="23" spans="1:8" x14ac:dyDescent="0.3">
      <c r="A23" s="4">
        <v>17</v>
      </c>
      <c r="B23" s="5">
        <v>3</v>
      </c>
      <c r="C23" s="5">
        <v>3</v>
      </c>
      <c r="D23" s="6">
        <v>2</v>
      </c>
      <c r="E23" s="6">
        <v>2</v>
      </c>
      <c r="F23" s="5">
        <v>3</v>
      </c>
      <c r="G23" s="5">
        <v>3</v>
      </c>
      <c r="H23" s="5">
        <v>3</v>
      </c>
    </row>
    <row r="24" spans="1:8" x14ac:dyDescent="0.3">
      <c r="A24" s="4">
        <v>18</v>
      </c>
      <c r="B24" s="5">
        <v>3</v>
      </c>
      <c r="C24" s="5">
        <v>3</v>
      </c>
      <c r="D24" s="6">
        <v>3</v>
      </c>
      <c r="E24" s="6">
        <v>3</v>
      </c>
      <c r="F24" s="5">
        <v>3</v>
      </c>
      <c r="G24" s="5">
        <v>3</v>
      </c>
      <c r="H24" s="5">
        <v>3</v>
      </c>
    </row>
    <row r="25" spans="1:8" x14ac:dyDescent="0.3">
      <c r="A25" s="4">
        <v>19</v>
      </c>
      <c r="B25" s="5">
        <v>3</v>
      </c>
      <c r="C25" s="5">
        <v>3</v>
      </c>
      <c r="D25" s="6">
        <v>2</v>
      </c>
      <c r="E25" s="6">
        <v>3</v>
      </c>
      <c r="F25" s="5">
        <v>3</v>
      </c>
      <c r="G25" s="5">
        <v>3</v>
      </c>
      <c r="H25" s="5">
        <v>3</v>
      </c>
    </row>
    <row r="26" spans="1:8" x14ac:dyDescent="0.3">
      <c r="A26" s="4">
        <v>20</v>
      </c>
      <c r="B26" s="28">
        <v>3</v>
      </c>
      <c r="C26" s="5">
        <v>3</v>
      </c>
      <c r="D26" s="6">
        <v>2</v>
      </c>
      <c r="E26" s="6">
        <v>3</v>
      </c>
      <c r="F26" s="5">
        <v>3</v>
      </c>
      <c r="G26" s="5">
        <v>3</v>
      </c>
      <c r="H26" s="5">
        <v>3</v>
      </c>
    </row>
    <row r="27" spans="1:8" x14ac:dyDescent="0.3">
      <c r="A27" s="4">
        <v>21</v>
      </c>
      <c r="B27" s="28"/>
      <c r="C27" s="5"/>
      <c r="D27" s="6"/>
      <c r="E27" s="6"/>
      <c r="F27" s="5">
        <v>3</v>
      </c>
      <c r="G27" s="5">
        <v>3</v>
      </c>
      <c r="H27" s="5">
        <v>3</v>
      </c>
    </row>
    <row r="28" spans="1:8" x14ac:dyDescent="0.3">
      <c r="A28" s="4">
        <v>22</v>
      </c>
      <c r="B28" s="28"/>
      <c r="C28" s="5"/>
      <c r="D28" s="6"/>
      <c r="E28" s="6"/>
      <c r="F28" s="5">
        <v>3</v>
      </c>
      <c r="G28" s="5">
        <v>3</v>
      </c>
      <c r="H28" s="5">
        <v>3</v>
      </c>
    </row>
    <row r="29" spans="1:8" x14ac:dyDescent="0.3">
      <c r="A29" s="4">
        <v>23</v>
      </c>
      <c r="B29" s="28"/>
      <c r="C29" s="5"/>
      <c r="D29" s="6"/>
      <c r="E29" s="6"/>
      <c r="F29" s="5">
        <v>1</v>
      </c>
      <c r="G29" s="5">
        <v>1</v>
      </c>
      <c r="H29" s="5">
        <v>1</v>
      </c>
    </row>
    <row r="30" spans="1:8" x14ac:dyDescent="0.3">
      <c r="A30" s="29" t="s">
        <v>13</v>
      </c>
      <c r="B30" s="7">
        <f t="shared" ref="B30:H30" si="0">COUNTIF(B$7:B$29, 3)</f>
        <v>20</v>
      </c>
      <c r="C30" s="7">
        <f t="shared" si="0"/>
        <v>19</v>
      </c>
      <c r="D30" s="7">
        <f t="shared" si="0"/>
        <v>4</v>
      </c>
      <c r="E30" s="7">
        <f t="shared" si="0"/>
        <v>16</v>
      </c>
      <c r="F30" s="7">
        <f t="shared" si="0"/>
        <v>17</v>
      </c>
      <c r="G30" s="7">
        <f t="shared" si="0"/>
        <v>17</v>
      </c>
      <c r="H30" s="7">
        <f t="shared" si="0"/>
        <v>16</v>
      </c>
    </row>
    <row r="31" spans="1:8" x14ac:dyDescent="0.3">
      <c r="A31" s="29" t="s">
        <v>14</v>
      </c>
      <c r="B31" s="7">
        <f>COUNTIF(B$7:B$29, 2)</f>
        <v>0</v>
      </c>
      <c r="C31" s="7">
        <f t="shared" ref="C31:H31" si="1">COUNTIF(C$7:C$29, 2)</f>
        <v>1</v>
      </c>
      <c r="D31" s="7">
        <f t="shared" si="1"/>
        <v>16</v>
      </c>
      <c r="E31" s="7">
        <f t="shared" si="1"/>
        <v>4</v>
      </c>
      <c r="F31" s="7">
        <f t="shared" si="1"/>
        <v>3</v>
      </c>
      <c r="G31" s="7">
        <f t="shared" si="1"/>
        <v>3</v>
      </c>
      <c r="H31" s="7">
        <f t="shared" si="1"/>
        <v>4</v>
      </c>
    </row>
    <row r="32" spans="1:8" x14ac:dyDescent="0.3">
      <c r="A32" s="29" t="s">
        <v>15</v>
      </c>
      <c r="B32" s="7">
        <f>COUNTIF(B$7:B$29, 1)</f>
        <v>0</v>
      </c>
      <c r="C32" s="7">
        <f t="shared" ref="C32:H32" si="2">COUNTIF(C$7:C$29, 1)</f>
        <v>0</v>
      </c>
      <c r="D32" s="7">
        <f t="shared" si="2"/>
        <v>0</v>
      </c>
      <c r="E32" s="7">
        <f t="shared" si="2"/>
        <v>0</v>
      </c>
      <c r="F32" s="7">
        <f t="shared" si="2"/>
        <v>3</v>
      </c>
      <c r="G32" s="7">
        <f t="shared" si="2"/>
        <v>3</v>
      </c>
      <c r="H32" s="7">
        <f t="shared" si="2"/>
        <v>3</v>
      </c>
    </row>
    <row r="33" spans="1:8" x14ac:dyDescent="0.3">
      <c r="A33" s="8" t="s">
        <v>16</v>
      </c>
      <c r="B33" s="8">
        <f t="shared" ref="B33:H33" si="3">SUM(B7:B29)</f>
        <v>60</v>
      </c>
      <c r="C33" s="8">
        <f t="shared" si="3"/>
        <v>59</v>
      </c>
      <c r="D33" s="8">
        <f t="shared" si="3"/>
        <v>44</v>
      </c>
      <c r="E33" s="8">
        <f t="shared" si="3"/>
        <v>56</v>
      </c>
      <c r="F33" s="8">
        <f t="shared" si="3"/>
        <v>60</v>
      </c>
      <c r="G33" s="8">
        <f t="shared" si="3"/>
        <v>60</v>
      </c>
      <c r="H33" s="8">
        <f t="shared" si="3"/>
        <v>59</v>
      </c>
    </row>
    <row r="34" spans="1:8" x14ac:dyDescent="0.3">
      <c r="A34" s="8" t="s">
        <v>17</v>
      </c>
      <c r="B34" s="9">
        <f t="shared" ref="B34:H34" si="4">AVERAGE(B7:B29)</f>
        <v>3</v>
      </c>
      <c r="C34" s="9">
        <f t="shared" si="4"/>
        <v>2.95</v>
      </c>
      <c r="D34" s="9">
        <f t="shared" si="4"/>
        <v>2.2000000000000002</v>
      </c>
      <c r="E34" s="9">
        <f t="shared" si="4"/>
        <v>2.8</v>
      </c>
      <c r="F34" s="9">
        <f t="shared" si="4"/>
        <v>2.6086956521739131</v>
      </c>
      <c r="G34" s="9">
        <f t="shared" si="4"/>
        <v>2.6086956521739131</v>
      </c>
      <c r="H34" s="9">
        <f t="shared" si="4"/>
        <v>2.5652173913043477</v>
      </c>
    </row>
    <row r="35" spans="1:8" x14ac:dyDescent="0.3">
      <c r="A35" s="8" t="s">
        <v>18</v>
      </c>
      <c r="B35" s="46">
        <f>AVERAGE(B34:E34)</f>
        <v>2.7374999999999998</v>
      </c>
      <c r="C35" s="47"/>
      <c r="D35" s="47"/>
      <c r="E35" s="47"/>
      <c r="F35" s="44">
        <f>AVERAGE(F34:H34)</f>
        <v>2.5942028985507246</v>
      </c>
      <c r="G35" s="45"/>
      <c r="H35" s="45"/>
    </row>
    <row r="36" spans="1:8" ht="16.5" customHeight="1" x14ac:dyDescent="0.3">
      <c r="A36" s="38" t="s">
        <v>19</v>
      </c>
      <c r="B36" s="38"/>
      <c r="C36" s="38"/>
      <c r="D36" s="38"/>
      <c r="E36" s="38"/>
      <c r="F36" s="38"/>
      <c r="G36" s="38"/>
      <c r="H36" s="38"/>
    </row>
  </sheetData>
  <mergeCells count="16">
    <mergeCell ref="A1:H1"/>
    <mergeCell ref="F3:H3"/>
    <mergeCell ref="F35:H35"/>
    <mergeCell ref="E4:E5"/>
    <mergeCell ref="B3:E3"/>
    <mergeCell ref="B35:E35"/>
    <mergeCell ref="A36:H36"/>
    <mergeCell ref="A2:A3"/>
    <mergeCell ref="B4:B5"/>
    <mergeCell ref="C4:C5"/>
    <mergeCell ref="D4:D5"/>
    <mergeCell ref="F4:F5"/>
    <mergeCell ref="G4:G5"/>
    <mergeCell ref="H4:H5"/>
    <mergeCell ref="B2:H2"/>
    <mergeCell ref="A4:A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9"/>
  <sheetViews>
    <sheetView zoomScaleNormal="100" workbookViewId="0">
      <selection activeCell="B6" sqref="B6:J6"/>
    </sheetView>
  </sheetViews>
  <sheetFormatPr defaultColWidth="9" defaultRowHeight="15" x14ac:dyDescent="0.3"/>
  <cols>
    <col min="1" max="1" width="14.75" style="2" customWidth="1"/>
    <col min="2" max="10" width="21.625" style="1" customWidth="1"/>
    <col min="11" max="16384" width="9" style="1"/>
  </cols>
  <sheetData>
    <row r="1" spans="1:10" ht="18.75" x14ac:dyDescent="0.3">
      <c r="A1" s="48" t="s">
        <v>72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35.25" customHeight="1" x14ac:dyDescent="0.3">
      <c r="A2" s="39" t="s">
        <v>22</v>
      </c>
      <c r="B2" s="42" t="s">
        <v>84</v>
      </c>
      <c r="C2" s="42"/>
      <c r="D2" s="42"/>
      <c r="E2" s="42"/>
      <c r="F2" s="42"/>
      <c r="G2" s="42"/>
      <c r="H2" s="42"/>
      <c r="I2" s="42"/>
      <c r="J2" s="42"/>
    </row>
    <row r="3" spans="1:10" ht="55.5" customHeight="1" x14ac:dyDescent="0.3">
      <c r="A3" s="39"/>
      <c r="B3" s="39" t="s">
        <v>73</v>
      </c>
      <c r="C3" s="39"/>
      <c r="D3" s="39"/>
      <c r="E3" s="39"/>
      <c r="F3" s="39"/>
      <c r="G3" s="39" t="s">
        <v>74</v>
      </c>
      <c r="H3" s="39"/>
      <c r="I3" s="39"/>
      <c r="J3" s="39"/>
    </row>
    <row r="4" spans="1:10" ht="30.75" customHeight="1" x14ac:dyDescent="0.3">
      <c r="A4" s="40" t="s">
        <v>12</v>
      </c>
      <c r="B4" s="40" t="s">
        <v>45</v>
      </c>
      <c r="C4" s="40" t="s">
        <v>42</v>
      </c>
      <c r="D4" s="40" t="s">
        <v>43</v>
      </c>
      <c r="E4" s="40" t="s">
        <v>44</v>
      </c>
      <c r="F4" s="40" t="s">
        <v>46</v>
      </c>
      <c r="G4" s="40" t="s">
        <v>50</v>
      </c>
      <c r="H4" s="40" t="s">
        <v>47</v>
      </c>
      <c r="I4" s="40" t="s">
        <v>48</v>
      </c>
      <c r="J4" s="40" t="s">
        <v>49</v>
      </c>
    </row>
    <row r="5" spans="1:10" ht="30.75" customHeight="1" x14ac:dyDescent="0.3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0" ht="15" customHeight="1" x14ac:dyDescent="0.3">
      <c r="A6" s="3" t="s">
        <v>75</v>
      </c>
      <c r="B6" s="34">
        <v>6</v>
      </c>
      <c r="C6" s="34">
        <v>6</v>
      </c>
      <c r="D6" s="34">
        <v>6</v>
      </c>
      <c r="E6" s="34">
        <v>6</v>
      </c>
      <c r="F6" s="34">
        <v>6</v>
      </c>
      <c r="G6" s="34">
        <v>6</v>
      </c>
      <c r="H6" s="34">
        <v>6</v>
      </c>
      <c r="I6" s="34">
        <v>6</v>
      </c>
      <c r="J6" s="34">
        <v>6</v>
      </c>
    </row>
    <row r="7" spans="1:10" x14ac:dyDescent="0.3">
      <c r="A7" s="4">
        <v>1</v>
      </c>
      <c r="B7" s="5">
        <v>3</v>
      </c>
      <c r="C7" s="5">
        <v>3</v>
      </c>
      <c r="D7" s="6">
        <v>2</v>
      </c>
      <c r="E7" s="6">
        <v>3</v>
      </c>
      <c r="F7" s="6">
        <v>2</v>
      </c>
      <c r="G7" s="5">
        <v>3</v>
      </c>
      <c r="H7" s="5">
        <v>3</v>
      </c>
      <c r="I7" s="5">
        <v>2</v>
      </c>
      <c r="J7" s="5">
        <v>2</v>
      </c>
    </row>
    <row r="8" spans="1:10" x14ac:dyDescent="0.3">
      <c r="A8" s="4">
        <v>2</v>
      </c>
      <c r="B8" s="5">
        <v>3</v>
      </c>
      <c r="C8" s="5">
        <v>3</v>
      </c>
      <c r="D8" s="6">
        <v>2</v>
      </c>
      <c r="E8" s="6">
        <v>3</v>
      </c>
      <c r="F8" s="6">
        <v>3</v>
      </c>
      <c r="G8" s="5">
        <v>3</v>
      </c>
      <c r="H8" s="5">
        <v>3</v>
      </c>
      <c r="I8" s="5">
        <v>3</v>
      </c>
      <c r="J8" s="5">
        <v>3</v>
      </c>
    </row>
    <row r="9" spans="1:10" x14ac:dyDescent="0.3">
      <c r="A9" s="4">
        <v>3</v>
      </c>
      <c r="B9" s="5">
        <v>3</v>
      </c>
      <c r="C9" s="5">
        <v>3</v>
      </c>
      <c r="D9" s="6">
        <v>2</v>
      </c>
      <c r="E9" s="6">
        <v>3</v>
      </c>
      <c r="F9" s="6">
        <v>2</v>
      </c>
      <c r="G9" s="5">
        <v>3</v>
      </c>
      <c r="H9" s="5">
        <v>2</v>
      </c>
      <c r="I9" s="5">
        <v>2</v>
      </c>
      <c r="J9" s="5">
        <v>2</v>
      </c>
    </row>
    <row r="10" spans="1:10" x14ac:dyDescent="0.3">
      <c r="A10" s="4">
        <v>4</v>
      </c>
      <c r="B10" s="5">
        <v>2</v>
      </c>
      <c r="C10" s="5">
        <v>3</v>
      </c>
      <c r="D10" s="6">
        <v>3</v>
      </c>
      <c r="E10" s="6">
        <v>2</v>
      </c>
      <c r="F10" s="6">
        <v>2</v>
      </c>
      <c r="G10" s="5">
        <v>2</v>
      </c>
      <c r="H10" s="5">
        <v>2</v>
      </c>
      <c r="I10" s="5">
        <v>2</v>
      </c>
      <c r="J10" s="5">
        <v>2</v>
      </c>
    </row>
    <row r="11" spans="1:10" x14ac:dyDescent="0.3">
      <c r="A11" s="4">
        <v>5</v>
      </c>
      <c r="B11" s="5">
        <v>2</v>
      </c>
      <c r="C11" s="5">
        <v>2</v>
      </c>
      <c r="D11" s="6">
        <v>2</v>
      </c>
      <c r="E11" s="6">
        <v>2</v>
      </c>
      <c r="F11" s="6">
        <v>2</v>
      </c>
      <c r="G11" s="5">
        <v>2</v>
      </c>
      <c r="H11" s="5">
        <v>2</v>
      </c>
      <c r="I11" s="5">
        <v>2</v>
      </c>
      <c r="J11" s="5">
        <v>2</v>
      </c>
    </row>
    <row r="12" spans="1:10" x14ac:dyDescent="0.3">
      <c r="A12" s="4">
        <v>6</v>
      </c>
      <c r="B12" s="5">
        <v>3</v>
      </c>
      <c r="C12" s="5">
        <v>3</v>
      </c>
      <c r="D12" s="6">
        <v>2</v>
      </c>
      <c r="E12" s="6">
        <v>2</v>
      </c>
      <c r="F12" s="6">
        <v>2</v>
      </c>
      <c r="G12" s="5">
        <v>2</v>
      </c>
      <c r="H12" s="5">
        <v>2</v>
      </c>
      <c r="I12" s="5">
        <v>2</v>
      </c>
      <c r="J12" s="5">
        <v>2</v>
      </c>
    </row>
    <row r="13" spans="1:10" x14ac:dyDescent="0.3">
      <c r="A13" s="29" t="s">
        <v>13</v>
      </c>
      <c r="B13" s="7">
        <f>COUNTIF(B$7:B$12, 3)</f>
        <v>4</v>
      </c>
      <c r="C13" s="7">
        <f t="shared" ref="C13:J13" si="0">COUNTIF(C$7:C$12, 3)</f>
        <v>5</v>
      </c>
      <c r="D13" s="7">
        <f t="shared" si="0"/>
        <v>1</v>
      </c>
      <c r="E13" s="7">
        <f t="shared" si="0"/>
        <v>3</v>
      </c>
      <c r="F13" s="7">
        <f t="shared" si="0"/>
        <v>1</v>
      </c>
      <c r="G13" s="7">
        <f t="shared" si="0"/>
        <v>3</v>
      </c>
      <c r="H13" s="7">
        <f>COUNTIF(H$7:H$12, 3)</f>
        <v>2</v>
      </c>
      <c r="I13" s="7">
        <f t="shared" si="0"/>
        <v>1</v>
      </c>
      <c r="J13" s="7">
        <f t="shared" si="0"/>
        <v>1</v>
      </c>
    </row>
    <row r="14" spans="1:10" x14ac:dyDescent="0.3">
      <c r="A14" s="29" t="s">
        <v>14</v>
      </c>
      <c r="B14" s="7">
        <f>COUNTIF(B$7:B$12, 2)</f>
        <v>2</v>
      </c>
      <c r="C14" s="7">
        <f t="shared" ref="C14:J14" si="1">COUNTIF(C$7:C$12, 2)</f>
        <v>1</v>
      </c>
      <c r="D14" s="7">
        <f t="shared" si="1"/>
        <v>5</v>
      </c>
      <c r="E14" s="7">
        <f t="shared" si="1"/>
        <v>3</v>
      </c>
      <c r="F14" s="7">
        <f t="shared" si="1"/>
        <v>5</v>
      </c>
      <c r="G14" s="7">
        <f t="shared" si="1"/>
        <v>3</v>
      </c>
      <c r="H14" s="7">
        <f t="shared" si="1"/>
        <v>4</v>
      </c>
      <c r="I14" s="7">
        <f t="shared" si="1"/>
        <v>5</v>
      </c>
      <c r="J14" s="7">
        <f t="shared" si="1"/>
        <v>5</v>
      </c>
    </row>
    <row r="15" spans="1:10" x14ac:dyDescent="0.3">
      <c r="A15" s="29" t="s">
        <v>15</v>
      </c>
      <c r="B15" s="7">
        <f>COUNTIF(B$7:B$12, 1)</f>
        <v>0</v>
      </c>
      <c r="C15" s="7">
        <f t="shared" ref="C15:J15" si="2">COUNTIF(C$7:C$12, 1)</f>
        <v>0</v>
      </c>
      <c r="D15" s="7">
        <f t="shared" si="2"/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</row>
    <row r="16" spans="1:10" x14ac:dyDescent="0.3">
      <c r="A16" s="8" t="s">
        <v>16</v>
      </c>
      <c r="B16" s="8">
        <f t="shared" ref="B16:J16" si="3">SUM(B7:B12)</f>
        <v>16</v>
      </c>
      <c r="C16" s="8">
        <f t="shared" si="3"/>
        <v>17</v>
      </c>
      <c r="D16" s="8">
        <f t="shared" si="3"/>
        <v>13</v>
      </c>
      <c r="E16" s="8">
        <f t="shared" si="3"/>
        <v>15</v>
      </c>
      <c r="F16" s="8">
        <f t="shared" si="3"/>
        <v>13</v>
      </c>
      <c r="G16" s="8">
        <f t="shared" si="3"/>
        <v>15</v>
      </c>
      <c r="H16" s="8">
        <f t="shared" si="3"/>
        <v>14</v>
      </c>
      <c r="I16" s="8">
        <f t="shared" si="3"/>
        <v>13</v>
      </c>
      <c r="J16" s="8">
        <f t="shared" si="3"/>
        <v>13</v>
      </c>
    </row>
    <row r="17" spans="1:10" x14ac:dyDescent="0.3">
      <c r="A17" s="8" t="s">
        <v>17</v>
      </c>
      <c r="B17" s="9">
        <f t="shared" ref="B17:J17" si="4">AVERAGE(B7:B12)</f>
        <v>2.6666666666666665</v>
      </c>
      <c r="C17" s="9">
        <f t="shared" si="4"/>
        <v>2.8333333333333335</v>
      </c>
      <c r="D17" s="9">
        <f t="shared" si="4"/>
        <v>2.1666666666666665</v>
      </c>
      <c r="E17" s="9">
        <f t="shared" si="4"/>
        <v>2.5</v>
      </c>
      <c r="F17" s="9">
        <f t="shared" si="4"/>
        <v>2.1666666666666665</v>
      </c>
      <c r="G17" s="9">
        <f t="shared" si="4"/>
        <v>2.5</v>
      </c>
      <c r="H17" s="9">
        <f t="shared" si="4"/>
        <v>2.3333333333333335</v>
      </c>
      <c r="I17" s="9">
        <f t="shared" si="4"/>
        <v>2.1666666666666665</v>
      </c>
      <c r="J17" s="9">
        <f t="shared" si="4"/>
        <v>2.1666666666666665</v>
      </c>
    </row>
    <row r="18" spans="1:10" x14ac:dyDescent="0.3">
      <c r="A18" s="8" t="s">
        <v>18</v>
      </c>
      <c r="B18" s="46">
        <f>AVERAGE(B17:F17)</f>
        <v>2.4666666666666663</v>
      </c>
      <c r="C18" s="47"/>
      <c r="D18" s="47"/>
      <c r="E18" s="47"/>
      <c r="F18" s="47"/>
      <c r="G18" s="44">
        <f>AVERAGE(G17:J17)</f>
        <v>2.2916666666666665</v>
      </c>
      <c r="H18" s="45"/>
      <c r="I18" s="45"/>
      <c r="J18" s="45"/>
    </row>
    <row r="19" spans="1:10" ht="16.5" customHeight="1" x14ac:dyDescent="0.3">
      <c r="A19" s="38" t="s">
        <v>19</v>
      </c>
      <c r="B19" s="38"/>
      <c r="C19" s="38"/>
      <c r="D19" s="38"/>
      <c r="E19" s="38"/>
      <c r="F19" s="38"/>
      <c r="G19" s="38"/>
      <c r="H19" s="38"/>
      <c r="I19" s="38"/>
      <c r="J19" s="38"/>
    </row>
  </sheetData>
  <mergeCells count="18">
    <mergeCell ref="B18:F18"/>
    <mergeCell ref="I4:I5"/>
    <mergeCell ref="G18:J18"/>
    <mergeCell ref="A19:J19"/>
    <mergeCell ref="B3:F3"/>
    <mergeCell ref="E4:E5"/>
    <mergeCell ref="F4:F5"/>
    <mergeCell ref="J4:J5"/>
    <mergeCell ref="A1:J1"/>
    <mergeCell ref="A2:A3"/>
    <mergeCell ref="B2:J2"/>
    <mergeCell ref="G3:J3"/>
    <mergeCell ref="B4:B5"/>
    <mergeCell ref="C4:C5"/>
    <mergeCell ref="D4:D5"/>
    <mergeCell ref="G4:G5"/>
    <mergeCell ref="H4:H5"/>
    <mergeCell ref="A4:A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8"/>
  <sheetViews>
    <sheetView zoomScaleNormal="100" workbookViewId="0">
      <selection activeCell="B6" sqref="B6:E6"/>
    </sheetView>
  </sheetViews>
  <sheetFormatPr defaultColWidth="9" defaultRowHeight="15" x14ac:dyDescent="0.3"/>
  <cols>
    <col min="1" max="1" width="14.75" style="2" customWidth="1"/>
    <col min="2" max="5" width="21.625" style="1" customWidth="1"/>
    <col min="6" max="16384" width="9" style="1"/>
  </cols>
  <sheetData>
    <row r="1" spans="1:5" ht="18.75" x14ac:dyDescent="0.3">
      <c r="A1" s="48" t="s">
        <v>76</v>
      </c>
      <c r="B1" s="48"/>
      <c r="C1" s="48"/>
      <c r="D1" s="48"/>
      <c r="E1" s="48"/>
    </row>
    <row r="2" spans="1:5" ht="52.5" customHeight="1" x14ac:dyDescent="0.3">
      <c r="A2" s="39" t="s">
        <v>22</v>
      </c>
      <c r="B2" s="42" t="s">
        <v>85</v>
      </c>
      <c r="C2" s="42"/>
      <c r="D2" s="42"/>
      <c r="E2" s="42"/>
    </row>
    <row r="3" spans="1:5" ht="55.5" customHeight="1" x14ac:dyDescent="0.3">
      <c r="A3" s="39"/>
      <c r="B3" s="49" t="s">
        <v>77</v>
      </c>
      <c r="C3" s="50"/>
      <c r="D3" s="39" t="s">
        <v>78</v>
      </c>
      <c r="E3" s="39"/>
    </row>
    <row r="4" spans="1:5" ht="29.25" customHeight="1" x14ac:dyDescent="0.3">
      <c r="A4" s="40" t="s">
        <v>12</v>
      </c>
      <c r="B4" s="40" t="s">
        <v>53</v>
      </c>
      <c r="C4" s="40" t="s">
        <v>54</v>
      </c>
      <c r="D4" s="40" t="s">
        <v>51</v>
      </c>
      <c r="E4" s="40" t="s">
        <v>52</v>
      </c>
    </row>
    <row r="5" spans="1:5" ht="29.25" customHeight="1" x14ac:dyDescent="0.3">
      <c r="A5" s="41"/>
      <c r="B5" s="41"/>
      <c r="C5" s="41"/>
      <c r="D5" s="41"/>
      <c r="E5" s="41"/>
    </row>
    <row r="6" spans="1:5" ht="15" customHeight="1" x14ac:dyDescent="0.3">
      <c r="A6" s="3" t="s">
        <v>75</v>
      </c>
      <c r="B6" s="34">
        <v>5</v>
      </c>
      <c r="C6" s="34">
        <v>5</v>
      </c>
      <c r="D6" s="34">
        <v>5</v>
      </c>
      <c r="E6" s="34">
        <v>5</v>
      </c>
    </row>
    <row r="7" spans="1:5" x14ac:dyDescent="0.3">
      <c r="A7" s="4">
        <v>1</v>
      </c>
      <c r="B7" s="5">
        <v>3</v>
      </c>
      <c r="C7" s="5">
        <v>3</v>
      </c>
      <c r="D7" s="5">
        <v>3</v>
      </c>
      <c r="E7" s="5">
        <v>3</v>
      </c>
    </row>
    <row r="8" spans="1:5" x14ac:dyDescent="0.3">
      <c r="A8" s="4">
        <v>2</v>
      </c>
      <c r="B8" s="5">
        <v>3</v>
      </c>
      <c r="C8" s="5">
        <v>3</v>
      </c>
      <c r="D8" s="5">
        <v>3</v>
      </c>
      <c r="E8" s="5">
        <v>3</v>
      </c>
    </row>
    <row r="9" spans="1:5" x14ac:dyDescent="0.3">
      <c r="A9" s="4">
        <v>3</v>
      </c>
      <c r="B9" s="5">
        <v>3</v>
      </c>
      <c r="C9" s="5">
        <v>3</v>
      </c>
      <c r="D9" s="5">
        <v>3</v>
      </c>
      <c r="E9" s="5">
        <v>2</v>
      </c>
    </row>
    <row r="10" spans="1:5" x14ac:dyDescent="0.3">
      <c r="A10" s="4">
        <v>4</v>
      </c>
      <c r="B10" s="5">
        <v>3</v>
      </c>
      <c r="C10" s="5">
        <v>2</v>
      </c>
      <c r="D10" s="5">
        <v>2</v>
      </c>
      <c r="E10" s="5">
        <v>2</v>
      </c>
    </row>
    <row r="11" spans="1:5" x14ac:dyDescent="0.3">
      <c r="A11" s="4">
        <v>5</v>
      </c>
      <c r="B11" s="5">
        <v>3</v>
      </c>
      <c r="C11" s="5">
        <v>2</v>
      </c>
      <c r="D11" s="5">
        <v>2</v>
      </c>
      <c r="E11" s="5">
        <v>2</v>
      </c>
    </row>
    <row r="12" spans="1:5" x14ac:dyDescent="0.3">
      <c r="A12" s="29" t="s">
        <v>13</v>
      </c>
      <c r="B12" s="7">
        <f>COUNTIF(B$7:B$11,3)</f>
        <v>5</v>
      </c>
      <c r="C12" s="7">
        <f t="shared" ref="C12:E12" si="0">COUNTIF(C$7:C$11,3)</f>
        <v>3</v>
      </c>
      <c r="D12" s="7">
        <f t="shared" si="0"/>
        <v>3</v>
      </c>
      <c r="E12" s="7">
        <f t="shared" si="0"/>
        <v>2</v>
      </c>
    </row>
    <row r="13" spans="1:5" x14ac:dyDescent="0.3">
      <c r="A13" s="29" t="s">
        <v>14</v>
      </c>
      <c r="B13" s="7">
        <f>COUNTIF(B$7:B$11, 2)</f>
        <v>0</v>
      </c>
      <c r="C13" s="7">
        <f t="shared" ref="C13:E13" si="1">COUNTIF(C$7:C$11, 2)</f>
        <v>2</v>
      </c>
      <c r="D13" s="7">
        <f t="shared" si="1"/>
        <v>2</v>
      </c>
      <c r="E13" s="7">
        <f t="shared" si="1"/>
        <v>3</v>
      </c>
    </row>
    <row r="14" spans="1:5" x14ac:dyDescent="0.3">
      <c r="A14" s="29" t="s">
        <v>15</v>
      </c>
      <c r="B14" s="7">
        <f>COUNTIF(B$7:B$11, 1)</f>
        <v>0</v>
      </c>
      <c r="C14" s="7">
        <f t="shared" ref="C14:E14" si="2">COUNTIF(C$7:C$11, 1)</f>
        <v>0</v>
      </c>
      <c r="D14" s="7">
        <f t="shared" si="2"/>
        <v>0</v>
      </c>
      <c r="E14" s="7">
        <f t="shared" si="2"/>
        <v>0</v>
      </c>
    </row>
    <row r="15" spans="1:5" x14ac:dyDescent="0.3">
      <c r="A15" s="8" t="s">
        <v>16</v>
      </c>
      <c r="B15" s="8">
        <f>SUM(B7:B11)</f>
        <v>15</v>
      </c>
      <c r="C15" s="8">
        <f>SUM(C7:C11)</f>
        <v>13</v>
      </c>
      <c r="D15" s="8">
        <f>SUM(D7:D11)</f>
        <v>13</v>
      </c>
      <c r="E15" s="8">
        <f>SUM(E7:E11)</f>
        <v>12</v>
      </c>
    </row>
    <row r="16" spans="1:5" x14ac:dyDescent="0.3">
      <c r="A16" s="8" t="s">
        <v>17</v>
      </c>
      <c r="B16" s="9">
        <f>AVERAGE(B7:B11)</f>
        <v>3</v>
      </c>
      <c r="C16" s="9">
        <f>AVERAGE(C7:C11)</f>
        <v>2.6</v>
      </c>
      <c r="D16" s="9">
        <f>AVERAGE(D7:D11)</f>
        <v>2.6</v>
      </c>
      <c r="E16" s="9">
        <f>AVERAGE(E7:E11)</f>
        <v>2.4</v>
      </c>
    </row>
    <row r="17" spans="1:5" x14ac:dyDescent="0.3">
      <c r="A17" s="8" t="s">
        <v>18</v>
      </c>
      <c r="B17" s="46">
        <f>AVERAGE(B16:C16)</f>
        <v>2.8</v>
      </c>
      <c r="C17" s="47"/>
      <c r="D17" s="44">
        <f>AVERAGE(D16:E16)</f>
        <v>2.5</v>
      </c>
      <c r="E17" s="45"/>
    </row>
    <row r="18" spans="1:5" ht="16.5" customHeight="1" x14ac:dyDescent="0.3">
      <c r="A18" s="38" t="s">
        <v>19</v>
      </c>
      <c r="B18" s="38"/>
      <c r="C18" s="38"/>
      <c r="D18" s="38"/>
      <c r="E18" s="38"/>
    </row>
  </sheetData>
  <mergeCells count="13">
    <mergeCell ref="D17:E17"/>
    <mergeCell ref="A18:E18"/>
    <mergeCell ref="B3:C3"/>
    <mergeCell ref="B17:C17"/>
    <mergeCell ref="A1:E1"/>
    <mergeCell ref="A2:A3"/>
    <mergeCell ref="B2:E2"/>
    <mergeCell ref="D3:E3"/>
    <mergeCell ref="B4:B5"/>
    <mergeCell ref="C4:C5"/>
    <mergeCell ref="D4:D5"/>
    <mergeCell ref="E4:E5"/>
    <mergeCell ref="A4:A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1"/>
  <sheetViews>
    <sheetView tabSelected="1" zoomScale="85" zoomScaleNormal="85" workbookViewId="0">
      <selection activeCell="B6" sqref="B1:M1048576"/>
    </sheetView>
  </sheetViews>
  <sheetFormatPr defaultColWidth="9" defaultRowHeight="15" x14ac:dyDescent="0.3"/>
  <cols>
    <col min="1" max="1" width="14.75" style="2" customWidth="1"/>
    <col min="2" max="14" width="21.625" style="1" customWidth="1"/>
    <col min="15" max="16384" width="9" style="1"/>
  </cols>
  <sheetData>
    <row r="1" spans="1:14" ht="18.75" x14ac:dyDescent="0.3">
      <c r="A1" s="48" t="s">
        <v>79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5.25" customHeight="1" x14ac:dyDescent="0.3">
      <c r="A2" s="39" t="s">
        <v>22</v>
      </c>
      <c r="B2" s="51" t="s">
        <v>86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4" ht="55.5" customHeight="1" x14ac:dyDescent="0.3">
      <c r="A3" s="39"/>
      <c r="B3" s="49" t="s">
        <v>80</v>
      </c>
      <c r="C3" s="50"/>
      <c r="D3" s="50"/>
      <c r="E3" s="50"/>
      <c r="F3" s="50"/>
      <c r="G3" s="50"/>
      <c r="H3" s="54"/>
      <c r="I3" s="49" t="s">
        <v>81</v>
      </c>
      <c r="J3" s="50"/>
      <c r="K3" s="50"/>
      <c r="L3" s="50"/>
      <c r="M3" s="50"/>
      <c r="N3" s="54"/>
    </row>
    <row r="4" spans="1:14" ht="21.75" customHeight="1" x14ac:dyDescent="0.3">
      <c r="A4" s="40" t="s">
        <v>12</v>
      </c>
      <c r="B4" s="40" t="s">
        <v>55</v>
      </c>
      <c r="C4" s="40" t="s">
        <v>56</v>
      </c>
      <c r="D4" s="40" t="s">
        <v>57</v>
      </c>
      <c r="E4" s="40" t="s">
        <v>58</v>
      </c>
      <c r="F4" s="40" t="s">
        <v>59</v>
      </c>
      <c r="G4" s="40" t="s">
        <v>60</v>
      </c>
      <c r="H4" s="40" t="s">
        <v>67</v>
      </c>
      <c r="I4" s="40" t="s">
        <v>61</v>
      </c>
      <c r="J4" s="40" t="s">
        <v>62</v>
      </c>
      <c r="K4" s="40" t="s">
        <v>63</v>
      </c>
      <c r="L4" s="40" t="s">
        <v>64</v>
      </c>
      <c r="M4" s="56" t="s">
        <v>65</v>
      </c>
      <c r="N4" s="40" t="s">
        <v>66</v>
      </c>
    </row>
    <row r="5" spans="1:14" ht="21.75" customHeight="1" x14ac:dyDescent="0.3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57"/>
      <c r="N5" s="41"/>
    </row>
    <row r="6" spans="1:14" ht="15" customHeight="1" x14ac:dyDescent="0.3">
      <c r="A6" s="3" t="s">
        <v>82</v>
      </c>
      <c r="B6" s="34">
        <v>8</v>
      </c>
      <c r="C6" s="34">
        <v>8</v>
      </c>
      <c r="D6" s="34">
        <v>8</v>
      </c>
      <c r="E6" s="34">
        <v>8</v>
      </c>
      <c r="F6" s="34">
        <v>8</v>
      </c>
      <c r="G6" s="34">
        <v>8</v>
      </c>
      <c r="H6" s="34">
        <v>8</v>
      </c>
      <c r="I6" s="34">
        <v>8</v>
      </c>
      <c r="J6" s="34">
        <v>8</v>
      </c>
      <c r="K6" s="34">
        <v>8</v>
      </c>
      <c r="L6" s="34">
        <v>8</v>
      </c>
      <c r="M6" s="34">
        <v>8</v>
      </c>
      <c r="N6" s="34">
        <v>8</v>
      </c>
    </row>
    <row r="7" spans="1:14" x14ac:dyDescent="0.3">
      <c r="A7" s="4">
        <v>1</v>
      </c>
      <c r="B7" s="32">
        <v>3</v>
      </c>
      <c r="C7" s="32">
        <v>3</v>
      </c>
      <c r="D7" s="33">
        <v>3</v>
      </c>
      <c r="E7" s="33">
        <v>3</v>
      </c>
      <c r="F7" s="33">
        <v>3</v>
      </c>
      <c r="G7" s="33">
        <v>3</v>
      </c>
      <c r="H7" s="33">
        <v>3</v>
      </c>
      <c r="I7" s="32">
        <v>2</v>
      </c>
      <c r="J7" s="32">
        <v>3</v>
      </c>
      <c r="K7" s="32">
        <v>3</v>
      </c>
      <c r="L7" s="32">
        <v>2</v>
      </c>
      <c r="M7" s="32">
        <v>2</v>
      </c>
      <c r="N7" s="32">
        <v>3</v>
      </c>
    </row>
    <row r="8" spans="1:14" x14ac:dyDescent="0.3">
      <c r="A8" s="4">
        <v>2</v>
      </c>
      <c r="B8" s="5">
        <v>2</v>
      </c>
      <c r="C8" s="5">
        <v>2</v>
      </c>
      <c r="D8" s="6">
        <v>3</v>
      </c>
      <c r="E8" s="6">
        <v>3</v>
      </c>
      <c r="F8" s="6">
        <v>2</v>
      </c>
      <c r="G8" s="6">
        <v>3</v>
      </c>
      <c r="H8" s="6">
        <v>2</v>
      </c>
      <c r="I8" s="5">
        <v>3</v>
      </c>
      <c r="J8" s="5">
        <v>3</v>
      </c>
      <c r="K8" s="5">
        <v>3</v>
      </c>
      <c r="L8" s="5">
        <v>3</v>
      </c>
      <c r="M8" s="5">
        <v>2</v>
      </c>
      <c r="N8" s="5">
        <v>3</v>
      </c>
    </row>
    <row r="9" spans="1:14" x14ac:dyDescent="0.3">
      <c r="A9" s="4">
        <v>3</v>
      </c>
      <c r="B9" s="5">
        <v>3</v>
      </c>
      <c r="C9" s="5">
        <v>3</v>
      </c>
      <c r="D9" s="6">
        <v>3</v>
      </c>
      <c r="E9" s="6">
        <v>2</v>
      </c>
      <c r="F9" s="6">
        <v>2</v>
      </c>
      <c r="G9" s="6">
        <v>3</v>
      </c>
      <c r="H9" s="6">
        <v>3</v>
      </c>
      <c r="I9" s="5">
        <v>3</v>
      </c>
      <c r="J9" s="5">
        <v>3</v>
      </c>
      <c r="K9" s="5">
        <v>3</v>
      </c>
      <c r="L9" s="5">
        <v>3</v>
      </c>
      <c r="M9" s="5">
        <v>3</v>
      </c>
      <c r="N9" s="5">
        <v>3</v>
      </c>
    </row>
    <row r="10" spans="1:14" x14ac:dyDescent="0.3">
      <c r="A10" s="4">
        <v>4</v>
      </c>
      <c r="B10" s="5">
        <v>3</v>
      </c>
      <c r="C10" s="5">
        <v>3</v>
      </c>
      <c r="D10" s="6">
        <v>3</v>
      </c>
      <c r="E10" s="6">
        <v>3</v>
      </c>
      <c r="F10" s="6">
        <v>3</v>
      </c>
      <c r="G10" s="6">
        <v>3</v>
      </c>
      <c r="H10" s="6">
        <v>3</v>
      </c>
      <c r="I10" s="5">
        <v>3</v>
      </c>
      <c r="J10" s="5">
        <v>3</v>
      </c>
      <c r="K10" s="5">
        <v>3</v>
      </c>
      <c r="L10" s="5">
        <v>3</v>
      </c>
      <c r="M10" s="5">
        <v>3</v>
      </c>
      <c r="N10" s="5">
        <v>2</v>
      </c>
    </row>
    <row r="11" spans="1:14" x14ac:dyDescent="0.3">
      <c r="A11" s="4">
        <v>5</v>
      </c>
      <c r="B11" s="5">
        <v>3</v>
      </c>
      <c r="C11" s="5">
        <v>3</v>
      </c>
      <c r="D11" s="6">
        <v>3</v>
      </c>
      <c r="E11" s="6">
        <v>3</v>
      </c>
      <c r="F11" s="6">
        <v>2</v>
      </c>
      <c r="G11" s="6">
        <v>3</v>
      </c>
      <c r="H11" s="6">
        <v>2</v>
      </c>
      <c r="I11" s="5">
        <v>2</v>
      </c>
      <c r="J11" s="5">
        <v>3</v>
      </c>
      <c r="K11" s="5">
        <v>2</v>
      </c>
      <c r="L11" s="5">
        <v>2</v>
      </c>
      <c r="M11" s="5">
        <v>3</v>
      </c>
      <c r="N11" s="5">
        <v>2</v>
      </c>
    </row>
    <row r="12" spans="1:14" x14ac:dyDescent="0.3">
      <c r="A12" s="4">
        <v>6</v>
      </c>
      <c r="B12" s="5">
        <v>2</v>
      </c>
      <c r="C12" s="5">
        <v>2</v>
      </c>
      <c r="D12" s="6">
        <v>2</v>
      </c>
      <c r="E12" s="6">
        <v>3</v>
      </c>
      <c r="F12" s="6">
        <v>2</v>
      </c>
      <c r="G12" s="6">
        <v>3</v>
      </c>
      <c r="H12" s="6">
        <v>2</v>
      </c>
      <c r="I12" s="5">
        <v>3</v>
      </c>
      <c r="J12" s="5">
        <v>2</v>
      </c>
      <c r="K12" s="5">
        <v>2</v>
      </c>
      <c r="L12" s="5">
        <v>3</v>
      </c>
      <c r="M12" s="5">
        <v>2</v>
      </c>
      <c r="N12" s="5">
        <v>3</v>
      </c>
    </row>
    <row r="13" spans="1:14" x14ac:dyDescent="0.3">
      <c r="A13" s="4">
        <v>7</v>
      </c>
      <c r="B13" s="5">
        <v>2</v>
      </c>
      <c r="C13" s="5">
        <v>3</v>
      </c>
      <c r="D13" s="6">
        <v>2</v>
      </c>
      <c r="E13" s="6">
        <v>2</v>
      </c>
      <c r="F13" s="6">
        <v>2</v>
      </c>
      <c r="G13" s="6">
        <v>2</v>
      </c>
      <c r="H13" s="6">
        <v>2</v>
      </c>
      <c r="I13" s="5">
        <v>3</v>
      </c>
      <c r="J13" s="5">
        <v>3</v>
      </c>
      <c r="K13" s="5">
        <v>3</v>
      </c>
      <c r="L13" s="5">
        <v>3</v>
      </c>
      <c r="M13" s="5">
        <v>2</v>
      </c>
      <c r="N13" s="5">
        <v>3</v>
      </c>
    </row>
    <row r="14" spans="1:14" x14ac:dyDescent="0.3">
      <c r="A14" s="4">
        <v>8</v>
      </c>
      <c r="B14" s="5">
        <v>3</v>
      </c>
      <c r="C14" s="5">
        <v>3</v>
      </c>
      <c r="D14" s="6">
        <v>3</v>
      </c>
      <c r="E14" s="6">
        <v>2</v>
      </c>
      <c r="F14" s="6">
        <v>2</v>
      </c>
      <c r="G14" s="6">
        <v>3</v>
      </c>
      <c r="H14" s="6">
        <v>3</v>
      </c>
      <c r="I14" s="5">
        <v>3</v>
      </c>
      <c r="J14" s="5">
        <v>3</v>
      </c>
      <c r="K14" s="5">
        <v>3</v>
      </c>
      <c r="L14" s="5">
        <v>3</v>
      </c>
      <c r="M14" s="5">
        <v>2</v>
      </c>
      <c r="N14" s="5">
        <v>3</v>
      </c>
    </row>
    <row r="15" spans="1:14" x14ac:dyDescent="0.3">
      <c r="A15" s="29" t="s">
        <v>13</v>
      </c>
      <c r="B15" s="7">
        <f>COUNTIF(B$7:B$14,3)</f>
        <v>5</v>
      </c>
      <c r="C15" s="7">
        <f t="shared" ref="C15:N15" si="0">COUNTIF(C$7:C$14,3)</f>
        <v>6</v>
      </c>
      <c r="D15" s="7">
        <f t="shared" si="0"/>
        <v>6</v>
      </c>
      <c r="E15" s="7">
        <f t="shared" si="0"/>
        <v>5</v>
      </c>
      <c r="F15" s="7">
        <f t="shared" si="0"/>
        <v>2</v>
      </c>
      <c r="G15" s="7">
        <f t="shared" si="0"/>
        <v>7</v>
      </c>
      <c r="H15" s="7">
        <f t="shared" si="0"/>
        <v>4</v>
      </c>
      <c r="I15" s="7">
        <f t="shared" si="0"/>
        <v>6</v>
      </c>
      <c r="J15" s="7">
        <f t="shared" si="0"/>
        <v>7</v>
      </c>
      <c r="K15" s="7">
        <f t="shared" si="0"/>
        <v>6</v>
      </c>
      <c r="L15" s="7">
        <f t="shared" si="0"/>
        <v>6</v>
      </c>
      <c r="M15" s="7">
        <f t="shared" si="0"/>
        <v>3</v>
      </c>
      <c r="N15" s="7">
        <f t="shared" si="0"/>
        <v>6</v>
      </c>
    </row>
    <row r="16" spans="1:14" x14ac:dyDescent="0.3">
      <c r="A16" s="29" t="s">
        <v>14</v>
      </c>
      <c r="B16" s="7">
        <f>COUNTIF(B$7:B$14,2)</f>
        <v>3</v>
      </c>
      <c r="C16" s="7">
        <f t="shared" ref="C16:N16" si="1">COUNTIF(C$7:C$14,2)</f>
        <v>2</v>
      </c>
      <c r="D16" s="7">
        <f t="shared" si="1"/>
        <v>2</v>
      </c>
      <c r="E16" s="7">
        <f t="shared" si="1"/>
        <v>3</v>
      </c>
      <c r="F16" s="7">
        <f t="shared" si="1"/>
        <v>6</v>
      </c>
      <c r="G16" s="7">
        <f t="shared" si="1"/>
        <v>1</v>
      </c>
      <c r="H16" s="7">
        <f t="shared" si="1"/>
        <v>4</v>
      </c>
      <c r="I16" s="7">
        <f t="shared" si="1"/>
        <v>2</v>
      </c>
      <c r="J16" s="7">
        <f t="shared" si="1"/>
        <v>1</v>
      </c>
      <c r="K16" s="7">
        <f t="shared" si="1"/>
        <v>2</v>
      </c>
      <c r="L16" s="7">
        <f t="shared" si="1"/>
        <v>2</v>
      </c>
      <c r="M16" s="7">
        <f t="shared" si="1"/>
        <v>5</v>
      </c>
      <c r="N16" s="7">
        <f t="shared" si="1"/>
        <v>2</v>
      </c>
    </row>
    <row r="17" spans="1:14" x14ac:dyDescent="0.3">
      <c r="A17" s="29" t="s">
        <v>15</v>
      </c>
      <c r="B17" s="7">
        <f>COUNTIF(B$7:B$14,1)</f>
        <v>0</v>
      </c>
      <c r="C17" s="7">
        <f t="shared" ref="C17:N17" si="2">COUNTIF(C$7:C$14,1)</f>
        <v>0</v>
      </c>
      <c r="D17" s="7">
        <f t="shared" si="2"/>
        <v>0</v>
      </c>
      <c r="E17" s="7">
        <f t="shared" si="2"/>
        <v>0</v>
      </c>
      <c r="F17" s="7">
        <f t="shared" si="2"/>
        <v>0</v>
      </c>
      <c r="G17" s="7">
        <f t="shared" si="2"/>
        <v>0</v>
      </c>
      <c r="H17" s="7">
        <f t="shared" si="2"/>
        <v>0</v>
      </c>
      <c r="I17" s="7">
        <f t="shared" si="2"/>
        <v>0</v>
      </c>
      <c r="J17" s="7">
        <f t="shared" si="2"/>
        <v>0</v>
      </c>
      <c r="K17" s="7">
        <f t="shared" si="2"/>
        <v>0</v>
      </c>
      <c r="L17" s="7">
        <f t="shared" si="2"/>
        <v>0</v>
      </c>
      <c r="M17" s="7">
        <f t="shared" si="2"/>
        <v>0</v>
      </c>
      <c r="N17" s="7">
        <f t="shared" si="2"/>
        <v>0</v>
      </c>
    </row>
    <row r="18" spans="1:14" x14ac:dyDescent="0.3">
      <c r="A18" s="8" t="s">
        <v>16</v>
      </c>
      <c r="B18" s="8">
        <f>SUM(B7:B14)</f>
        <v>21</v>
      </c>
      <c r="C18" s="8">
        <f t="shared" ref="C18:N18" si="3">SUM(C7:C14)</f>
        <v>22</v>
      </c>
      <c r="D18" s="8">
        <f t="shared" si="3"/>
        <v>22</v>
      </c>
      <c r="E18" s="8">
        <f t="shared" si="3"/>
        <v>21</v>
      </c>
      <c r="F18" s="8">
        <f t="shared" si="3"/>
        <v>18</v>
      </c>
      <c r="G18" s="8">
        <f t="shared" si="3"/>
        <v>23</v>
      </c>
      <c r="H18" s="8">
        <f t="shared" si="3"/>
        <v>20</v>
      </c>
      <c r="I18" s="8">
        <f t="shared" si="3"/>
        <v>22</v>
      </c>
      <c r="J18" s="8">
        <f t="shared" si="3"/>
        <v>23</v>
      </c>
      <c r="K18" s="8">
        <f t="shared" si="3"/>
        <v>22</v>
      </c>
      <c r="L18" s="8">
        <f t="shared" si="3"/>
        <v>22</v>
      </c>
      <c r="M18" s="8">
        <f t="shared" si="3"/>
        <v>19</v>
      </c>
      <c r="N18" s="8">
        <f t="shared" si="3"/>
        <v>22</v>
      </c>
    </row>
    <row r="19" spans="1:14" x14ac:dyDescent="0.3">
      <c r="A19" s="8" t="s">
        <v>17</v>
      </c>
      <c r="B19" s="9">
        <f>AVERAGE(B7:B14)</f>
        <v>2.625</v>
      </c>
      <c r="C19" s="9">
        <f t="shared" ref="C19:N19" si="4">AVERAGE(C7:C14)</f>
        <v>2.75</v>
      </c>
      <c r="D19" s="9">
        <f t="shared" si="4"/>
        <v>2.75</v>
      </c>
      <c r="E19" s="9">
        <f t="shared" si="4"/>
        <v>2.625</v>
      </c>
      <c r="F19" s="9">
        <f t="shared" si="4"/>
        <v>2.25</v>
      </c>
      <c r="G19" s="9">
        <f t="shared" si="4"/>
        <v>2.875</v>
      </c>
      <c r="H19" s="9">
        <f t="shared" si="4"/>
        <v>2.5</v>
      </c>
      <c r="I19" s="9">
        <f t="shared" si="4"/>
        <v>2.75</v>
      </c>
      <c r="J19" s="9">
        <f t="shared" si="4"/>
        <v>2.875</v>
      </c>
      <c r="K19" s="9">
        <f t="shared" si="4"/>
        <v>2.75</v>
      </c>
      <c r="L19" s="9">
        <f t="shared" si="4"/>
        <v>2.75</v>
      </c>
      <c r="M19" s="9">
        <f t="shared" si="4"/>
        <v>2.375</v>
      </c>
      <c r="N19" s="9">
        <f t="shared" si="4"/>
        <v>2.75</v>
      </c>
    </row>
    <row r="20" spans="1:14" x14ac:dyDescent="0.3">
      <c r="A20" s="8" t="s">
        <v>18</v>
      </c>
      <c r="B20" s="46">
        <f>AVERAGE(B19:H19)</f>
        <v>2.625</v>
      </c>
      <c r="C20" s="47"/>
      <c r="D20" s="47"/>
      <c r="E20" s="47"/>
      <c r="F20" s="47"/>
      <c r="G20" s="47"/>
      <c r="H20" s="58"/>
      <c r="I20" s="44">
        <f>AVERAGE(I19:N19)</f>
        <v>2.7083333333333335</v>
      </c>
      <c r="J20" s="45"/>
      <c r="K20" s="45"/>
      <c r="L20" s="45"/>
      <c r="M20" s="45"/>
      <c r="N20" s="55"/>
    </row>
    <row r="21" spans="1:14" ht="16.5" customHeight="1" x14ac:dyDescent="0.3">
      <c r="A21" s="38" t="s">
        <v>19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</sheetData>
  <mergeCells count="22">
    <mergeCell ref="I20:N20"/>
    <mergeCell ref="A21:N21"/>
    <mergeCell ref="E4:E5"/>
    <mergeCell ref="F4:F5"/>
    <mergeCell ref="G4:G5"/>
    <mergeCell ref="H4:H5"/>
    <mergeCell ref="L4:L5"/>
    <mergeCell ref="M4:M5"/>
    <mergeCell ref="B20:H20"/>
    <mergeCell ref="K4:K5"/>
    <mergeCell ref="A1:N1"/>
    <mergeCell ref="A2:A3"/>
    <mergeCell ref="B2:N2"/>
    <mergeCell ref="I3:N3"/>
    <mergeCell ref="B4:B5"/>
    <mergeCell ref="C4:C5"/>
    <mergeCell ref="D4:D5"/>
    <mergeCell ref="I4:I5"/>
    <mergeCell ref="J4:J5"/>
    <mergeCell ref="N4:N5"/>
    <mergeCell ref="B3:H3"/>
    <mergeCell ref="A4:A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 지정된 범위</vt:lpstr>
      </vt:variant>
      <vt:variant>
        <vt:i4>8</vt:i4>
      </vt:variant>
    </vt:vector>
  </HeadingPairs>
  <TitlesOfParts>
    <vt:vector size="13" baseType="lpstr">
      <vt:lpstr>Total</vt:lpstr>
      <vt:lpstr>L1</vt:lpstr>
      <vt:lpstr>L2</vt:lpstr>
      <vt:lpstr>L3</vt:lpstr>
      <vt:lpstr>L4</vt:lpstr>
      <vt:lpstr>'L1'!Print_Area</vt:lpstr>
      <vt:lpstr>'L2'!Print_Area</vt:lpstr>
      <vt:lpstr>'L3'!Print_Area</vt:lpstr>
      <vt:lpstr>'L4'!Print_Area</vt:lpstr>
      <vt:lpstr>'L1'!Print_Titles</vt:lpstr>
      <vt:lpstr>'L2'!Print_Titles</vt:lpstr>
      <vt:lpstr>'L3'!Print_Titles</vt:lpstr>
      <vt:lpstr>'L4'!Print_Titles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KAIST</cp:lastModifiedBy>
  <cp:lastPrinted>2019-01-18T04:49:48Z</cp:lastPrinted>
  <dcterms:created xsi:type="dcterms:W3CDTF">2019-01-16T04:54:48Z</dcterms:created>
  <dcterms:modified xsi:type="dcterms:W3CDTF">2020-01-17T04:42:50Z</dcterms:modified>
</cp:coreProperties>
</file>