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MSK\Desktop\PMBA\2020 AOL _ 프로페셔널MBA\"/>
    </mc:Choice>
  </mc:AlternateContent>
  <xr:revisionPtr revIDLastSave="0" documentId="13_ncr:1_{C6EC6B0C-18EC-4331-B2CE-EA66FB942CE3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Total" sheetId="1" r:id="rId1"/>
    <sheet name="L1" sheetId="2" r:id="rId2"/>
    <sheet name="L2" sheetId="3" r:id="rId3"/>
    <sheet name="L3" sheetId="4" r:id="rId4"/>
    <sheet name="L4" sheetId="5" r:id="rId5"/>
    <sheet name="L5" sheetId="6" r:id="rId6"/>
    <sheet name="L6" sheetId="7" r:id="rId7"/>
  </sheets>
  <definedNames>
    <definedName name="_xlnm.Print_Area" localSheetId="1">'L1'!$A$1:$O$25</definedName>
    <definedName name="_xlnm.Print_Area" localSheetId="2">'L2'!$A$1:$O$25</definedName>
    <definedName name="_xlnm.Print_Area" localSheetId="3">'L3'!$A$1:$I$47</definedName>
    <definedName name="_xlnm.Print_Area" localSheetId="4">'L4'!$A$1:$H$25</definedName>
    <definedName name="_xlnm.Print_Area" localSheetId="5">'L5'!$A$1:$H$47</definedName>
    <definedName name="_xlnm.Print_Area" localSheetId="6">'L6'!$A$1:$N$25</definedName>
    <definedName name="_xlnm.Print_Titles" localSheetId="1">'L1'!$1:$3</definedName>
    <definedName name="_xlnm.Print_Titles" localSheetId="2">'L2'!$1:$3</definedName>
    <definedName name="_xlnm.Print_Titles" localSheetId="3">'L3'!$1:$3</definedName>
    <definedName name="_xlnm.Print_Titles" localSheetId="4">'L4'!$1:$3</definedName>
    <definedName name="_xlnm.Print_Titles" localSheetId="5">'L5'!$1:$3</definedName>
    <definedName name="_xlnm.Print_Titles" localSheetId="6">'L6'!$1:$3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B12" i="1"/>
  <c r="B24" i="3"/>
  <c r="B19" i="3"/>
  <c r="B20" i="2"/>
  <c r="B19" i="2"/>
  <c r="B24" i="7" l="1"/>
  <c r="I24" i="7"/>
  <c r="N23" i="7"/>
  <c r="M8" i="1" s="1"/>
  <c r="N22" i="7"/>
  <c r="N21" i="7"/>
  <c r="N20" i="7"/>
  <c r="N19" i="7"/>
  <c r="C19" i="7"/>
  <c r="D19" i="7"/>
  <c r="E19" i="7"/>
  <c r="F19" i="7"/>
  <c r="G19" i="7"/>
  <c r="H19" i="7"/>
  <c r="I19" i="7"/>
  <c r="J19" i="7"/>
  <c r="K19" i="7"/>
  <c r="L19" i="7"/>
  <c r="M19" i="7"/>
  <c r="C20" i="7"/>
  <c r="D20" i="7"/>
  <c r="E20" i="7"/>
  <c r="F20" i="7"/>
  <c r="G20" i="7"/>
  <c r="H20" i="7"/>
  <c r="I20" i="7"/>
  <c r="J20" i="7"/>
  <c r="K20" i="7"/>
  <c r="L20" i="7"/>
  <c r="M20" i="7"/>
  <c r="C21" i="7"/>
  <c r="D21" i="7"/>
  <c r="E21" i="7"/>
  <c r="F21" i="7"/>
  <c r="G21" i="7"/>
  <c r="H21" i="7"/>
  <c r="I21" i="7"/>
  <c r="J21" i="7"/>
  <c r="K21" i="7"/>
  <c r="L21" i="7"/>
  <c r="M21" i="7"/>
  <c r="C22" i="7"/>
  <c r="D22" i="7"/>
  <c r="E22" i="7"/>
  <c r="F22" i="7"/>
  <c r="G22" i="7"/>
  <c r="H22" i="7"/>
  <c r="I22" i="7"/>
  <c r="J22" i="7"/>
  <c r="K22" i="7"/>
  <c r="L22" i="7"/>
  <c r="M22" i="7"/>
  <c r="C23" i="7"/>
  <c r="L4" i="1" s="1"/>
  <c r="D23" i="7"/>
  <c r="L5" i="1" s="1"/>
  <c r="E23" i="7"/>
  <c r="L6" i="1" s="1"/>
  <c r="F23" i="7"/>
  <c r="L7" i="1" s="1"/>
  <c r="G23" i="7"/>
  <c r="L8" i="1" s="1"/>
  <c r="H23" i="7"/>
  <c r="L9" i="1" s="1"/>
  <c r="I23" i="7"/>
  <c r="M3" i="1" s="1"/>
  <c r="J23" i="7"/>
  <c r="M4" i="1" s="1"/>
  <c r="K23" i="7"/>
  <c r="M5" i="1" s="1"/>
  <c r="L23" i="7"/>
  <c r="M6" i="1" s="1"/>
  <c r="M23" i="7"/>
  <c r="M7" i="1" s="1"/>
  <c r="B23" i="7"/>
  <c r="L3" i="1" s="1"/>
  <c r="B22" i="7"/>
  <c r="B21" i="7"/>
  <c r="B20" i="7"/>
  <c r="B19" i="7"/>
  <c r="B46" i="6"/>
  <c r="G46" i="6"/>
  <c r="H41" i="6"/>
  <c r="C45" i="6"/>
  <c r="J4" i="1" s="1"/>
  <c r="D45" i="6"/>
  <c r="J5" i="1" s="1"/>
  <c r="E45" i="6"/>
  <c r="J6" i="1" s="1"/>
  <c r="F45" i="6"/>
  <c r="J7" i="1" s="1"/>
  <c r="G45" i="6"/>
  <c r="K3" i="1" s="1"/>
  <c r="H45" i="6"/>
  <c r="K4" i="1" s="1"/>
  <c r="B45" i="6"/>
  <c r="J3" i="1" s="1"/>
  <c r="B44" i="6"/>
  <c r="B43" i="6"/>
  <c r="B42" i="6"/>
  <c r="B41" i="6"/>
  <c r="B24" i="5"/>
  <c r="F24" i="5"/>
  <c r="H23" i="5"/>
  <c r="I5" i="1" s="1"/>
  <c r="H22" i="5"/>
  <c r="H21" i="5"/>
  <c r="H20" i="5"/>
  <c r="H19" i="5"/>
  <c r="C19" i="5"/>
  <c r="D19" i="5"/>
  <c r="E19" i="5"/>
  <c r="F19" i="5"/>
  <c r="G19" i="5"/>
  <c r="C20" i="5"/>
  <c r="D20" i="5"/>
  <c r="E20" i="5"/>
  <c r="F20" i="5"/>
  <c r="G20" i="5"/>
  <c r="C21" i="5"/>
  <c r="D21" i="5"/>
  <c r="E21" i="5"/>
  <c r="F21" i="5"/>
  <c r="G21" i="5"/>
  <c r="C22" i="5"/>
  <c r="D22" i="5"/>
  <c r="E22" i="5"/>
  <c r="F22" i="5"/>
  <c r="G22" i="5"/>
  <c r="C23" i="5"/>
  <c r="H4" i="1" s="1"/>
  <c r="D23" i="5"/>
  <c r="H5" i="1" s="1"/>
  <c r="E23" i="5"/>
  <c r="H6" i="1" s="1"/>
  <c r="F23" i="5"/>
  <c r="I3" i="1" s="1"/>
  <c r="G23" i="5"/>
  <c r="I4" i="1" s="1"/>
  <c r="B23" i="5"/>
  <c r="H3" i="1" s="1"/>
  <c r="B22" i="5"/>
  <c r="B21" i="5"/>
  <c r="B20" i="5"/>
  <c r="B19" i="5"/>
  <c r="B46" i="4"/>
  <c r="F46" i="4"/>
  <c r="G45" i="4"/>
  <c r="G4" i="1" s="1"/>
  <c r="I45" i="4"/>
  <c r="G6" i="1" s="1"/>
  <c r="C45" i="4"/>
  <c r="F4" i="1" s="1"/>
  <c r="D45" i="4"/>
  <c r="F5" i="1" s="1"/>
  <c r="E45" i="4"/>
  <c r="F6" i="1" s="1"/>
  <c r="F45" i="4"/>
  <c r="G3" i="1" s="1"/>
  <c r="H45" i="4"/>
  <c r="G5" i="1" s="1"/>
  <c r="B45" i="4"/>
  <c r="F3" i="1" s="1"/>
  <c r="B44" i="4"/>
  <c r="H42" i="4"/>
  <c r="F41" i="4"/>
  <c r="E41" i="4"/>
  <c r="B41" i="4"/>
  <c r="J24" i="3"/>
  <c r="O23" i="3"/>
  <c r="E8" i="1" s="1"/>
  <c r="O22" i="3"/>
  <c r="O20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C20" i="3"/>
  <c r="D20" i="3"/>
  <c r="E20" i="3"/>
  <c r="F20" i="3"/>
  <c r="G20" i="3"/>
  <c r="H20" i="3"/>
  <c r="I20" i="3"/>
  <c r="J20" i="3"/>
  <c r="K20" i="3"/>
  <c r="L20" i="3"/>
  <c r="M20" i="3"/>
  <c r="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C22" i="3"/>
  <c r="D22" i="3"/>
  <c r="E22" i="3"/>
  <c r="F22" i="3"/>
  <c r="G22" i="3"/>
  <c r="H22" i="3"/>
  <c r="I22" i="3"/>
  <c r="J22" i="3"/>
  <c r="K22" i="3"/>
  <c r="L22" i="3"/>
  <c r="M22" i="3"/>
  <c r="N22" i="3"/>
  <c r="C23" i="3"/>
  <c r="D4" i="1" s="1"/>
  <c r="D23" i="3"/>
  <c r="D5" i="1" s="1"/>
  <c r="E23" i="3"/>
  <c r="D6" i="1" s="1"/>
  <c r="F23" i="3"/>
  <c r="D7" i="1" s="1"/>
  <c r="G23" i="3"/>
  <c r="D8" i="1" s="1"/>
  <c r="H23" i="3"/>
  <c r="D9" i="1" s="1"/>
  <c r="I23" i="3"/>
  <c r="D10" i="1" s="1"/>
  <c r="J23" i="3"/>
  <c r="E3" i="1" s="1"/>
  <c r="K23" i="3"/>
  <c r="E4" i="1" s="1"/>
  <c r="L23" i="3"/>
  <c r="E5" i="1" s="1"/>
  <c r="M23" i="3"/>
  <c r="E6" i="1" s="1"/>
  <c r="N23" i="3"/>
  <c r="E7" i="1" s="1"/>
  <c r="B23" i="3"/>
  <c r="D3" i="1" s="1"/>
  <c r="B22" i="3"/>
  <c r="B21" i="3"/>
  <c r="B20" i="3"/>
  <c r="J24" i="2"/>
  <c r="B24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C23" i="2"/>
  <c r="B4" i="1" s="1"/>
  <c r="D23" i="2"/>
  <c r="B5" i="1" s="1"/>
  <c r="E23" i="2"/>
  <c r="B6" i="1" s="1"/>
  <c r="F23" i="2"/>
  <c r="B7" i="1" s="1"/>
  <c r="G23" i="2"/>
  <c r="B8" i="1" s="1"/>
  <c r="H23" i="2"/>
  <c r="B9" i="1" s="1"/>
  <c r="I23" i="2"/>
  <c r="B10" i="1" s="1"/>
  <c r="J23" i="2"/>
  <c r="C3" i="1" s="1"/>
  <c r="K23" i="2"/>
  <c r="C4" i="1" s="1"/>
  <c r="L23" i="2"/>
  <c r="C5" i="1" s="1"/>
  <c r="M23" i="2"/>
  <c r="C6" i="1" s="1"/>
  <c r="N23" i="2"/>
  <c r="C7" i="1" s="1"/>
  <c r="O23" i="2"/>
  <c r="C8" i="1" s="1"/>
  <c r="P23" i="2"/>
  <c r="C9" i="1" s="1"/>
  <c r="B23" i="2"/>
  <c r="B3" i="1" s="1"/>
  <c r="B22" i="2"/>
  <c r="B21" i="2"/>
  <c r="M13" i="1" l="1"/>
  <c r="L13" i="1"/>
  <c r="K13" i="1"/>
  <c r="I13" i="1"/>
  <c r="H13" i="1"/>
  <c r="F13" i="1"/>
  <c r="G13" i="1"/>
  <c r="J13" i="1"/>
  <c r="J14" i="1" s="1"/>
  <c r="D13" i="1"/>
  <c r="E13" i="1"/>
  <c r="C13" i="1"/>
  <c r="B13" i="1"/>
  <c r="C41" i="4"/>
  <c r="D41" i="4"/>
  <c r="G41" i="4"/>
  <c r="H41" i="4"/>
  <c r="I41" i="4"/>
  <c r="C42" i="4"/>
  <c r="D42" i="4"/>
  <c r="E42" i="4"/>
  <c r="F42" i="4"/>
  <c r="G42" i="4"/>
  <c r="I42" i="4"/>
  <c r="C43" i="4"/>
  <c r="D43" i="4"/>
  <c r="E43" i="4"/>
  <c r="F43" i="4"/>
  <c r="G43" i="4"/>
  <c r="H43" i="4"/>
  <c r="I43" i="4"/>
  <c r="C44" i="4"/>
  <c r="D44" i="4"/>
  <c r="E44" i="4"/>
  <c r="F44" i="4"/>
  <c r="G44" i="4"/>
  <c r="H44" i="4"/>
  <c r="I44" i="4"/>
  <c r="C41" i="6"/>
  <c r="D41" i="6"/>
  <c r="E41" i="6"/>
  <c r="F41" i="6"/>
  <c r="G41" i="6"/>
  <c r="C42" i="6"/>
  <c r="D42" i="6"/>
  <c r="E42" i="6"/>
  <c r="F42" i="6"/>
  <c r="G42" i="6"/>
  <c r="H42" i="6"/>
  <c r="C43" i="6"/>
  <c r="D43" i="6"/>
  <c r="E43" i="6"/>
  <c r="F43" i="6"/>
  <c r="G43" i="6"/>
  <c r="H43" i="6"/>
  <c r="C44" i="6"/>
  <c r="D44" i="6"/>
  <c r="E44" i="6"/>
  <c r="F44" i="6"/>
  <c r="G44" i="6"/>
  <c r="H44" i="6"/>
  <c r="L14" i="1" l="1"/>
  <c r="H14" i="1"/>
  <c r="F14" i="1"/>
  <c r="D14" i="1"/>
  <c r="B14" i="1"/>
  <c r="B43" i="4"/>
  <c r="B42" i="4"/>
</calcChain>
</file>

<file path=xl/sharedStrings.xml><?xml version="1.0" encoding="utf-8"?>
<sst xmlns="http://schemas.openxmlformats.org/spreadsheetml/2006/main" count="181" uniqueCount="131">
  <si>
    <t>L1</t>
    <phoneticPr fontId="2" type="noConversion"/>
  </si>
  <si>
    <t>L2</t>
    <phoneticPr fontId="2" type="noConversion"/>
  </si>
  <si>
    <t>L3</t>
    <phoneticPr fontId="2" type="noConversion"/>
  </si>
  <si>
    <t>L11</t>
    <phoneticPr fontId="2" type="noConversion"/>
  </si>
  <si>
    <t>L12</t>
    <phoneticPr fontId="2" type="noConversion"/>
  </si>
  <si>
    <t>L21</t>
    <phoneticPr fontId="2" type="noConversion"/>
  </si>
  <si>
    <t>L22</t>
    <phoneticPr fontId="2" type="noConversion"/>
  </si>
  <si>
    <t>L31</t>
    <phoneticPr fontId="2" type="noConversion"/>
  </si>
  <si>
    <t>L32</t>
    <phoneticPr fontId="2" type="noConversion"/>
  </si>
  <si>
    <t>L41</t>
    <phoneticPr fontId="2" type="noConversion"/>
  </si>
  <si>
    <t>L42</t>
    <phoneticPr fontId="2" type="noConversion"/>
  </si>
  <si>
    <t>Traits</t>
    <phoneticPr fontId="1" type="noConversion"/>
  </si>
  <si>
    <t># of 3 point</t>
    <phoneticPr fontId="1" type="noConversion"/>
  </si>
  <si>
    <t># of 2 point</t>
    <phoneticPr fontId="1" type="noConversion"/>
  </si>
  <si>
    <t># of 1 point</t>
    <phoneticPr fontId="1" type="noConversion"/>
  </si>
  <si>
    <t>Total Score</t>
    <phoneticPr fontId="1" type="noConversion"/>
  </si>
  <si>
    <t>Average</t>
    <phoneticPr fontId="1" type="noConversion"/>
  </si>
  <si>
    <t>Total Average</t>
    <phoneticPr fontId="1" type="noConversion"/>
  </si>
  <si>
    <t>Criteria: 1 (Fails to Meet Expectations), 2 (Meet Expectations), 3 (Exceeds Expectations)</t>
    <phoneticPr fontId="1" type="noConversion"/>
  </si>
  <si>
    <t>Average</t>
    <phoneticPr fontId="2" type="noConversion"/>
  </si>
  <si>
    <t>Total Average</t>
    <phoneticPr fontId="2" type="noConversion"/>
  </si>
  <si>
    <t>Learning Goal</t>
    <phoneticPr fontId="1" type="noConversion"/>
  </si>
  <si>
    <t>Students</t>
    <phoneticPr fontId="1" type="noConversion"/>
  </si>
  <si>
    <t>Ratio (# of 3 point)</t>
    <phoneticPr fontId="2" type="noConversion"/>
  </si>
  <si>
    <t>Total No. of Students</t>
    <phoneticPr fontId="2" type="noConversion"/>
  </si>
  <si>
    <t>Learning Goals</t>
    <phoneticPr fontId="1" type="noConversion"/>
  </si>
  <si>
    <t>Traits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</si>
  <si>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</si>
  <si>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</si>
  <si>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</si>
  <si>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</si>
  <si>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</si>
  <si>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</si>
  <si>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</si>
  <si>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</si>
  <si>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L4</t>
    <phoneticPr fontId="2" type="noConversion"/>
  </si>
  <si>
    <t>L5</t>
    <phoneticPr fontId="2" type="noConversion"/>
  </si>
  <si>
    <t>L6</t>
    <phoneticPr fontId="2" type="noConversion"/>
  </si>
  <si>
    <t>L51</t>
    <phoneticPr fontId="2" type="noConversion"/>
  </si>
  <si>
    <t>L52</t>
    <phoneticPr fontId="2" type="noConversion"/>
  </si>
  <si>
    <t>L61</t>
    <phoneticPr fontId="2" type="noConversion"/>
  </si>
  <si>
    <t>L62</t>
    <phoneticPr fontId="2" type="noConversion"/>
  </si>
  <si>
    <t>T1. Clear introduction and background</t>
    <phoneticPr fontId="1" type="noConversion"/>
  </si>
  <si>
    <t>T2. Discipline-related concepts and issues</t>
    <phoneticPr fontId="1" type="noConversion"/>
  </si>
  <si>
    <t>T3. Internally consistent arguments</t>
    <phoneticPr fontId="1" type="noConversion"/>
  </si>
  <si>
    <t xml:space="preserve">T4. Logic and organization </t>
    <phoneticPr fontId="1" type="noConversion"/>
  </si>
  <si>
    <t xml:space="preserve">T5. Consistent conclusions </t>
    <phoneticPr fontId="1" type="noConversion"/>
  </si>
  <si>
    <t>T6. Style and grammar</t>
    <phoneticPr fontId="1" type="noConversion"/>
  </si>
  <si>
    <t>T7. Effective literature search skills</t>
    <phoneticPr fontId="1" type="noConversion"/>
  </si>
  <si>
    <t>T8. Documents sources</t>
    <phoneticPr fontId="1" type="noConversion"/>
  </si>
  <si>
    <t>T1. Organization</t>
    <phoneticPr fontId="1" type="noConversion"/>
  </si>
  <si>
    <t>T2. Quality of slides</t>
    <phoneticPr fontId="1" type="noConversion"/>
  </si>
  <si>
    <t>T3. Voice quality and pace</t>
    <phoneticPr fontId="1" type="noConversion"/>
  </si>
  <si>
    <t>T4. Mannerisms</t>
    <phoneticPr fontId="1" type="noConversion"/>
  </si>
  <si>
    <t>T5. Professionalism</t>
    <phoneticPr fontId="1" type="noConversion"/>
  </si>
  <si>
    <t>T6. Use of media/rapport with audience</t>
    <phoneticPr fontId="1" type="noConversion"/>
  </si>
  <si>
    <t>T7. Ability to answer 
questions</t>
    <phoneticPr fontId="1" type="noConversion"/>
  </si>
  <si>
    <t>L1: Communication competency: Our graduates will demonstrate professional deportment and be effective communicators.</t>
    <phoneticPr fontId="1" type="noConversion"/>
  </si>
  <si>
    <t>T1. Problem/objective finding</t>
    <phoneticPr fontId="1" type="noConversion"/>
  </si>
  <si>
    <t>T2. Identification of alternative options</t>
    <phoneticPr fontId="1" type="noConversion"/>
  </si>
  <si>
    <t>T3. Appropriate supporting
data/evidence</t>
    <phoneticPr fontId="1" type="noConversion"/>
  </si>
  <si>
    <t xml:space="preserve">T4. Quantitative evaluation </t>
    <phoneticPr fontId="1" type="noConversion"/>
  </si>
  <si>
    <t>T5. Qualitative evaluation</t>
    <phoneticPr fontId="1" type="noConversion"/>
  </si>
  <si>
    <t>T6. Advanced analytical
techniques</t>
    <phoneticPr fontId="1" type="noConversion"/>
  </si>
  <si>
    <t>T7. Logical Analysis</t>
    <phoneticPr fontId="1" type="noConversion"/>
  </si>
  <si>
    <t xml:space="preserve">T8. New ideas and analysis methods </t>
    <phoneticPr fontId="1" type="noConversion"/>
  </si>
  <si>
    <t>T1. Identify management/research issues and concepts</t>
    <phoneticPr fontId="1" type="noConversion"/>
  </si>
  <si>
    <t>T2. Identify alternative options</t>
    <phoneticPr fontId="1" type="noConversion"/>
  </si>
  <si>
    <t>T3. Quantitative evaluation</t>
    <phoneticPr fontId="1" type="noConversion"/>
  </si>
  <si>
    <t>T4. Qualitative evaluation</t>
    <phoneticPr fontId="1" type="noConversion"/>
  </si>
  <si>
    <t>T5. Present and organize work in a logical manner</t>
    <phoneticPr fontId="1" type="noConversion"/>
  </si>
  <si>
    <t>T1. Confidence</t>
    <phoneticPr fontId="1" type="noConversion"/>
  </si>
  <si>
    <t>T2. Balance between task and interpersonal relations</t>
    <phoneticPr fontId="1" type="noConversion"/>
  </si>
  <si>
    <t>T3. Ability to listen</t>
    <phoneticPr fontId="1" type="noConversion"/>
  </si>
  <si>
    <t>T4. Agenda</t>
    <phoneticPr fontId="1" type="noConversion"/>
  </si>
  <si>
    <t>T1. Commitment</t>
    <phoneticPr fontId="1" type="noConversion"/>
  </si>
  <si>
    <t>T2. Balance between task and interpersonal relations</t>
    <phoneticPr fontId="1" type="noConversion"/>
  </si>
  <si>
    <t>T3. Contributions</t>
    <phoneticPr fontId="1" type="noConversion"/>
  </si>
  <si>
    <t>T4. Stays on track</t>
    <phoneticPr fontId="1" type="noConversion"/>
  </si>
  <si>
    <t>T1. Identification of global issues</t>
    <phoneticPr fontId="1" type="noConversion"/>
  </si>
  <si>
    <t>T2. Analysis of global issues</t>
    <phoneticPr fontId="1" type="noConversion"/>
  </si>
  <si>
    <t>T3. Application of analysis to global business situation</t>
    <phoneticPr fontId="1" type="noConversion"/>
  </si>
  <si>
    <t>T4. Cultural differences</t>
    <phoneticPr fontId="1" type="noConversion"/>
  </si>
  <si>
    <t>L42: Our students will have command of business English or other language of major global market.</t>
    <phoneticPr fontId="1" type="noConversion"/>
  </si>
  <si>
    <t>T1. Knowledge</t>
    <phoneticPr fontId="1" type="noConversion"/>
  </si>
  <si>
    <t>T2. Comprehension</t>
    <phoneticPr fontId="1" type="noConversion"/>
  </si>
  <si>
    <t>T3. Communication</t>
    <phoneticPr fontId="1" type="noConversion"/>
  </si>
  <si>
    <t>T1. Identifies Dilemma</t>
    <phoneticPr fontId="1" type="noConversion"/>
  </si>
  <si>
    <t>T2. Stakeholders Consideration</t>
    <phoneticPr fontId="1" type="noConversion"/>
  </si>
  <si>
    <t>T3. Options development</t>
    <phoneticPr fontId="1" type="noConversion"/>
  </si>
  <si>
    <t>T4. Options Evaluation</t>
    <phoneticPr fontId="1" type="noConversion"/>
  </si>
  <si>
    <t>T5. Decision and Action</t>
    <phoneticPr fontId="1" type="noConversion"/>
  </si>
  <si>
    <t>L52: Our students will know the professional code of conduct within their discipline.</t>
    <phoneticPr fontId="1" type="noConversion"/>
  </si>
  <si>
    <t>T1. Importance</t>
    <phoneticPr fontId="1" type="noConversion"/>
  </si>
  <si>
    <t>T2. Understanding</t>
    <phoneticPr fontId="1" type="noConversion"/>
  </si>
  <si>
    <t>T6. Vertical synthesis</t>
    <phoneticPr fontId="1" type="noConversion"/>
  </si>
  <si>
    <t>T5. Horizontal synthesis</t>
    <phoneticPr fontId="1" type="noConversion"/>
  </si>
  <si>
    <t>T4. Intellectual sensitivity</t>
    <phoneticPr fontId="1" type="noConversion"/>
  </si>
  <si>
    <t>T3. Discipline knowledge</t>
    <phoneticPr fontId="1" type="noConversion"/>
  </si>
  <si>
    <t>T2. Management principle</t>
    <phoneticPr fontId="1" type="noConversion"/>
  </si>
  <si>
    <t>T1. Consideration</t>
    <phoneticPr fontId="1" type="noConversion"/>
  </si>
  <si>
    <t>T7. Business judgment</t>
    <phoneticPr fontId="1" type="noConversion"/>
  </si>
  <si>
    <t>T6. Recommendations</t>
    <phoneticPr fontId="1" type="noConversion"/>
  </si>
  <si>
    <t>T5. Generation of alternatives</t>
    <phoneticPr fontId="1" type="noConversion"/>
  </si>
  <si>
    <t>T4. Identification of case problems/issues</t>
    <phoneticPr fontId="1" type="noConversion"/>
  </si>
  <si>
    <t>T3. Application of financial analysis</t>
    <phoneticPr fontId="1" type="noConversion"/>
  </si>
  <si>
    <t>T2. Application of strategic analytical Tools</t>
    <phoneticPr fontId="1" type="noConversion"/>
  </si>
  <si>
    <t>T1. Factual knowledge</t>
    <phoneticPr fontId="1" type="noConversion"/>
  </si>
  <si>
    <t>L12: Our students will deliver effect presentation accompanied with proper supplements.</t>
    <phoneticPr fontId="1" type="noConversion"/>
  </si>
  <si>
    <t>L22: Our students will identify and diagnose management problems.</t>
    <phoneticPr fontId="1" type="noConversion"/>
  </si>
  <si>
    <t>L3: Leadership and teamwork: Our graduates will use team building and high-performance management behaviors to lead a team task successfully in competitive environment.</t>
    <phoneticPr fontId="1" type="noConversion"/>
  </si>
  <si>
    <t>L31: Our students will have high-performance leadership skill.</t>
    <phoneticPr fontId="1" type="noConversion"/>
  </si>
  <si>
    <t>L32: Our students will know how to build a team successfully in competitive environment.</t>
    <phoneticPr fontId="1" type="noConversion"/>
  </si>
  <si>
    <t>L4: Global Perspective: Our graduates will have a global perspective.</t>
    <phoneticPr fontId="1" type="noConversion"/>
  </si>
  <si>
    <t>L41: Our student will understand global business issues and relate current issues to emerging business opportunities.</t>
    <phoneticPr fontId="1" type="noConversion"/>
  </si>
  <si>
    <t>L5: Ethically &amp; Socially Conscious Reasoning: Our graduates will understand the gravity of ethical behavior and corporate social responsibility.</t>
    <phoneticPr fontId="1" type="noConversion"/>
  </si>
  <si>
    <t>L51: Our student will identify ethical and social dilemma and be able to recognize and evaluate alternative courses of action.</t>
    <phoneticPr fontId="1" type="noConversion"/>
  </si>
  <si>
    <t>L6: Strategic &amp; Analytical Thinking: Our graduates will be able to strategically apply their knowledge &amp; skills to solve business problems.</t>
    <phoneticPr fontId="1" type="noConversion"/>
  </si>
  <si>
    <t>L61: Our students will be able to strategically analyze business cases and will demonstrate the ability of sound business judgment.</t>
    <phoneticPr fontId="1" type="noConversion"/>
  </si>
  <si>
    <t>L62: Our students will synthesize different discipline areas.</t>
    <phoneticPr fontId="1" type="noConversion"/>
  </si>
  <si>
    <t>L11: Our students will produce professional business documents.</t>
    <phoneticPr fontId="1" type="noConversion"/>
  </si>
  <si>
    <t>L2: Comprehensive knowledge: Our graduates will have a knowledge of the functional areas and the ability to apply this knowledge to actual problems.</t>
    <phoneticPr fontId="1" type="noConversion"/>
  </si>
  <si>
    <t>L21: Our students will acquire the understanding of the functional areas and required business analysis tools.</t>
    <phoneticPr fontId="1" type="noConversion"/>
  </si>
  <si>
    <t>T6. Use new ideas and analysis methods not includes in the problem</t>
    <phoneticPr fontId="1" type="noConversion"/>
  </si>
  <si>
    <t xml:space="preserve"> </t>
    <phoneticPr fontId="1" type="noConversion"/>
  </si>
  <si>
    <t>Assessment Learning Goal 1 (L1): PMB520 Marketing</t>
    <phoneticPr fontId="1" type="noConversion"/>
  </si>
  <si>
    <t>Assessment Learning Goal 3 (L3): PMB520 Marketing / PMB510 Leadership and Organization Management</t>
    <phoneticPr fontId="1" type="noConversion"/>
  </si>
  <si>
    <t>Assessment Learning Goal 5 (L5): PMB520 Marketing</t>
    <phoneticPr fontId="1" type="noConversion"/>
  </si>
  <si>
    <t>Assessment Learning Goal 6 (L6): PMB510 Leadership and Organization Management</t>
    <phoneticPr fontId="1" type="noConversion"/>
  </si>
  <si>
    <t xml:space="preserve">Assessment Learning Goal 2 (L2): PMB521 Marketing Research </t>
    <phoneticPr fontId="1" type="noConversion"/>
  </si>
  <si>
    <t>Assessment Learning Goal 4 (L4): PMB521 Marketing Research  / PMB590 Cross Cultural Management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</si>
</sst>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%"/>
    <numFmt numFmtId="178" formatCode="0.000"/>
    <numFmt numFmtId="179" formatCode="0.000_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78" fontId="6" fillId="4" borderId="3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77" fontId="8" fillId="2" borderId="1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7" fillId="0" borderId="2" xfId="0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13" xfId="0" applyNumberFormat="1" applyFont="1" applyBorder="1" applyAlignment="1">
      <alignment horizontal="center" vertical="center"/>
    </xf>
    <xf numFmtId="179" fontId="8" fillId="5" borderId="3" xfId="0" applyNumberFormat="1" applyFont="1" applyFill="1" applyBorder="1" applyAlignment="1">
      <alignment horizontal="center" vertical="center"/>
    </xf>
    <xf numFmtId="179" fontId="8" fillId="4" borderId="3" xfId="0" applyNumberFormat="1" applyFont="1" applyFill="1" applyBorder="1" applyAlignment="1">
      <alignment horizontal="center" vertical="center"/>
    </xf>
    <xf numFmtId="179" fontId="8" fillId="4" borderId="13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177" fontId="3" fillId="3" borderId="0" xfId="1" applyNumberFormat="1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9" fontId="8" fillId="5" borderId="13" xfId="0" applyNumberFormat="1" applyFont="1" applyFill="1" applyBorder="1" applyAlignment="1">
      <alignment horizontal="center" vertical="center"/>
    </xf>
    <xf numFmtId="179" fontId="8" fillId="5" borderId="3" xfId="0" applyNumberFormat="1" applyFont="1" applyFill="1" applyBorder="1" applyAlignment="1">
      <alignment horizontal="center" vertical="center"/>
    </xf>
    <xf numFmtId="179" fontId="8" fillId="4" borderId="9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8" fontId="6" fillId="4" borderId="5" xfId="0" applyNumberFormat="1" applyFont="1" applyFill="1" applyBorder="1" applyAlignment="1">
      <alignment horizontal="center" vertical="center" wrapText="1"/>
    </xf>
    <xf numFmtId="178" fontId="6" fillId="4" borderId="6" xfId="0" applyNumberFormat="1" applyFont="1" applyFill="1" applyBorder="1" applyAlignment="1">
      <alignment horizontal="center" vertical="center" wrapText="1"/>
    </xf>
    <xf numFmtId="178" fontId="6" fillId="4" borderId="5" xfId="0" applyNumberFormat="1" applyFont="1" applyFill="1" applyBorder="1" applyAlignment="1">
      <alignment horizontal="center" vertical="center"/>
    </xf>
    <xf numFmtId="178" fontId="6" fillId="4" borderId="6" xfId="0" applyNumberFormat="1" applyFont="1" applyFill="1" applyBorder="1" applyAlignment="1">
      <alignment horizontal="center" vertical="center"/>
    </xf>
    <xf numFmtId="178" fontId="6" fillId="4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4"/>
  <sheetViews>
    <sheetView tabSelected="1" zoomScale="130" zoomScaleNormal="130" workbookViewId="0">
      <selection activeCell="J12" sqref="J12"/>
    </sheetView>
  </sheetViews>
  <sheetFormatPr defaultRowHeight="15" x14ac:dyDescent="0.3"/>
  <cols>
    <col min="1" max="1" width="19.75" style="10" bestFit="1" customWidth="1"/>
    <col min="2" max="13" width="8" style="10" customWidth="1"/>
    <col min="14" max="30" width="9" style="26"/>
    <col min="31" max="16384" width="9" style="10"/>
  </cols>
  <sheetData>
    <row r="1" spans="1:13" ht="15.75" x14ac:dyDescent="0.3">
      <c r="A1" s="19" t="s">
        <v>25</v>
      </c>
      <c r="B1" s="42" t="s">
        <v>0</v>
      </c>
      <c r="C1" s="42"/>
      <c r="D1" s="42" t="s">
        <v>1</v>
      </c>
      <c r="E1" s="42"/>
      <c r="F1" s="42" t="s">
        <v>2</v>
      </c>
      <c r="G1" s="42"/>
      <c r="H1" s="42" t="s">
        <v>35</v>
      </c>
      <c r="I1" s="42"/>
      <c r="J1" s="42" t="s">
        <v>36</v>
      </c>
      <c r="K1" s="42"/>
      <c r="L1" s="42" t="s">
        <v>37</v>
      </c>
      <c r="M1" s="43"/>
    </row>
    <row r="2" spans="1:13" ht="15.75" x14ac:dyDescent="0.3">
      <c r="A2" s="20" t="s">
        <v>26</v>
      </c>
      <c r="B2" s="11" t="s">
        <v>3</v>
      </c>
      <c r="C2" s="12" t="s">
        <v>4</v>
      </c>
      <c r="D2" s="11" t="s">
        <v>5</v>
      </c>
      <c r="E2" s="12" t="s">
        <v>6</v>
      </c>
      <c r="F2" s="13" t="s">
        <v>7</v>
      </c>
      <c r="G2" s="11" t="s">
        <v>8</v>
      </c>
      <c r="H2" s="11" t="s">
        <v>9</v>
      </c>
      <c r="I2" s="12" t="s">
        <v>10</v>
      </c>
      <c r="J2" s="13" t="s">
        <v>38</v>
      </c>
      <c r="K2" s="11" t="s">
        <v>39</v>
      </c>
      <c r="L2" s="11" t="s">
        <v>40</v>
      </c>
      <c r="M2" s="21" t="s">
        <v>41</v>
      </c>
    </row>
    <row r="3" spans="1:13" ht="15.75" x14ac:dyDescent="0.3">
      <c r="A3" s="27" t="s">
        <v>27</v>
      </c>
      <c r="B3" s="28">
        <f>'L1'!B23</f>
        <v>3</v>
      </c>
      <c r="C3" s="28">
        <f>'L1'!J23</f>
        <v>3</v>
      </c>
      <c r="D3" s="28">
        <f>'L2'!B23</f>
        <v>2.3076923076923075</v>
      </c>
      <c r="E3" s="28">
        <f>'L2'!J23</f>
        <v>2.3846153846153846</v>
      </c>
      <c r="F3" s="28">
        <f>'L3'!B45</f>
        <v>2.9714285714285715</v>
      </c>
      <c r="G3" s="28">
        <f>'L3'!F45</f>
        <v>2.6153846153846154</v>
      </c>
      <c r="H3" s="28">
        <f>'L4'!B23</f>
        <v>2.3076923076923075</v>
      </c>
      <c r="I3" s="28">
        <f>'L4'!F23</f>
        <v>2.4285714285714284</v>
      </c>
      <c r="J3" s="28">
        <f>'L5'!B45</f>
        <v>3</v>
      </c>
      <c r="K3" s="28">
        <f>'L5'!G45</f>
        <v>2.9714285714285715</v>
      </c>
      <c r="L3" s="28">
        <f>'L6'!B23</f>
        <v>2.4615384615384617</v>
      </c>
      <c r="M3" s="29">
        <f>'L6'!I23</f>
        <v>2.3846153846153846</v>
      </c>
    </row>
    <row r="4" spans="1:13" ht="15.75" x14ac:dyDescent="0.3">
      <c r="A4" s="27" t="s">
        <v>28</v>
      </c>
      <c r="B4" s="28">
        <f>'L1'!C23</f>
        <v>3</v>
      </c>
      <c r="C4" s="28">
        <f>'L1'!K23</f>
        <v>3</v>
      </c>
      <c r="D4" s="28">
        <f>'L2'!C23</f>
        <v>2.0769230769230771</v>
      </c>
      <c r="E4" s="28">
        <f>'L2'!K23</f>
        <v>2.3076923076923075</v>
      </c>
      <c r="F4" s="28">
        <f>'L3'!C45</f>
        <v>2.9142857142857141</v>
      </c>
      <c r="G4" s="28">
        <f>'L3'!G45</f>
        <v>2.3846153846153846</v>
      </c>
      <c r="H4" s="28">
        <f>'L4'!C23</f>
        <v>2.3846153846153846</v>
      </c>
      <c r="I4" s="28">
        <f>'L4'!G23</f>
        <v>2.7142857142857144</v>
      </c>
      <c r="J4" s="28">
        <f>'L5'!C45</f>
        <v>3</v>
      </c>
      <c r="K4" s="28">
        <f>'L5'!H45</f>
        <v>2.9142857142857141</v>
      </c>
      <c r="L4" s="28">
        <f>'L6'!C23</f>
        <v>2.3076923076923075</v>
      </c>
      <c r="M4" s="29">
        <f>'L6'!J23</f>
        <v>2.4615384615384617</v>
      </c>
    </row>
    <row r="5" spans="1:13" ht="15.75" x14ac:dyDescent="0.3">
      <c r="A5" s="27" t="s">
        <v>29</v>
      </c>
      <c r="B5" s="28">
        <f>'L1'!D23</f>
        <v>3</v>
      </c>
      <c r="C5" s="28">
        <f>'L1'!L23</f>
        <v>2.8461538461538463</v>
      </c>
      <c r="D5" s="28">
        <f>'L2'!D23</f>
        <v>2.3076923076923075</v>
      </c>
      <c r="E5" s="28">
        <f>'L2'!L23</f>
        <v>2.0769230769230771</v>
      </c>
      <c r="F5" s="28">
        <f>'L3'!D45</f>
        <v>2.8285714285714287</v>
      </c>
      <c r="G5" s="28">
        <f>'L3'!H45</f>
        <v>2.2307692307692308</v>
      </c>
      <c r="H5" s="28">
        <f>'L4'!D23</f>
        <v>1.9230769230769231</v>
      </c>
      <c r="I5" s="28">
        <f>'L4'!H23</f>
        <v>2.5714285714285716</v>
      </c>
      <c r="J5" s="28">
        <f>'L5'!D45</f>
        <v>2.8461538461538463</v>
      </c>
      <c r="K5" s="40"/>
      <c r="L5" s="28">
        <f>'L6'!D23</f>
        <v>2.2307692307692308</v>
      </c>
      <c r="M5" s="29">
        <f>'L6'!K23</f>
        <v>2.0769230769230771</v>
      </c>
    </row>
    <row r="6" spans="1:13" ht="15.75" x14ac:dyDescent="0.3">
      <c r="A6" s="27" t="s">
        <v>30</v>
      </c>
      <c r="B6" s="28">
        <f>'L1'!E23</f>
        <v>2.8461538461538463</v>
      </c>
      <c r="C6" s="28">
        <f>'L1'!M23</f>
        <v>2.8461538461538463</v>
      </c>
      <c r="D6" s="28">
        <f>'L2'!E23</f>
        <v>2.4615384615384617</v>
      </c>
      <c r="E6" s="28">
        <f>'L2'!M23</f>
        <v>2.3846153846153846</v>
      </c>
      <c r="F6" s="28">
        <f>'L3'!E45</f>
        <v>2.7428571428571429</v>
      </c>
      <c r="G6" s="28">
        <f>'L3'!I45</f>
        <v>2.3846153846153846</v>
      </c>
      <c r="H6" s="28">
        <f>'L4'!E23</f>
        <v>2.0769230769230771</v>
      </c>
      <c r="I6" s="40"/>
      <c r="J6" s="28">
        <f>'L5'!E45</f>
        <v>3</v>
      </c>
      <c r="K6" s="40"/>
      <c r="L6" s="28">
        <f>'L6'!E23</f>
        <v>2.5384615384615383</v>
      </c>
      <c r="M6" s="29">
        <f>'L6'!L23</f>
        <v>1.9230769230769231</v>
      </c>
    </row>
    <row r="7" spans="1:13" ht="15.75" x14ac:dyDescent="0.3">
      <c r="A7" s="27" t="s">
        <v>31</v>
      </c>
      <c r="B7" s="28">
        <f>'L1'!F23</f>
        <v>3</v>
      </c>
      <c r="C7" s="28">
        <f>'L1'!N23</f>
        <v>3</v>
      </c>
      <c r="D7" s="28">
        <f>'L2'!F23</f>
        <v>2.2307692307692308</v>
      </c>
      <c r="E7" s="28">
        <f>'L2'!N23</f>
        <v>2.0769230769230771</v>
      </c>
      <c r="F7" s="40"/>
      <c r="G7" s="40"/>
      <c r="H7" s="40"/>
      <c r="I7" s="40"/>
      <c r="J7" s="28">
        <f>'L5'!F45</f>
        <v>3</v>
      </c>
      <c r="K7" s="40"/>
      <c r="L7" s="28">
        <f>'L6'!F23</f>
        <v>2.5384615384615383</v>
      </c>
      <c r="M7" s="29">
        <f>'L6'!M23</f>
        <v>2.0769230769230771</v>
      </c>
    </row>
    <row r="8" spans="1:13" ht="15.75" x14ac:dyDescent="0.3">
      <c r="A8" s="27" t="s">
        <v>32</v>
      </c>
      <c r="B8" s="28">
        <f>'L1'!G23</f>
        <v>3</v>
      </c>
      <c r="C8" s="28">
        <f>'L1'!O23</f>
        <v>3</v>
      </c>
      <c r="D8" s="28">
        <f>'L2'!G23</f>
        <v>2</v>
      </c>
      <c r="E8" s="28">
        <f>'L2'!O23</f>
        <v>1.8461538461538463</v>
      </c>
      <c r="F8" s="40"/>
      <c r="G8" s="40"/>
      <c r="H8" s="40"/>
      <c r="I8" s="40"/>
      <c r="J8" s="40"/>
      <c r="K8" s="40"/>
      <c r="L8" s="28">
        <f>'L6'!G23</f>
        <v>2.3076923076923075</v>
      </c>
      <c r="M8" s="29">
        <f>'L6'!N23</f>
        <v>2.4615384615384617</v>
      </c>
    </row>
    <row r="9" spans="1:13" ht="15.75" x14ac:dyDescent="0.3">
      <c r="A9" s="27" t="s">
        <v>33</v>
      </c>
      <c r="B9" s="28">
        <f>'L1'!H23</f>
        <v>3</v>
      </c>
      <c r="C9" s="28">
        <f>'L1'!P23</f>
        <v>3</v>
      </c>
      <c r="D9" s="28">
        <f>'L2'!H23</f>
        <v>2.3076923076923075</v>
      </c>
      <c r="E9" s="40"/>
      <c r="F9" s="40"/>
      <c r="G9" s="40"/>
      <c r="H9" s="40"/>
      <c r="I9" s="40"/>
      <c r="J9" s="40"/>
      <c r="K9" s="40"/>
      <c r="L9" s="28">
        <f>'L6'!H23</f>
        <v>2.6153846153846154</v>
      </c>
      <c r="M9" s="39"/>
    </row>
    <row r="10" spans="1:13" ht="15.75" x14ac:dyDescent="0.3">
      <c r="A10" s="27" t="s">
        <v>34</v>
      </c>
      <c r="B10" s="28">
        <f>'L1'!I23</f>
        <v>3</v>
      </c>
      <c r="C10" s="30"/>
      <c r="D10" s="28">
        <f>'L2'!I23</f>
        <v>2.0769230769230771</v>
      </c>
      <c r="E10" s="40"/>
      <c r="F10" s="40"/>
      <c r="G10" s="40"/>
      <c r="H10" s="40"/>
      <c r="I10" s="40"/>
      <c r="J10" s="40"/>
      <c r="K10" s="40"/>
      <c r="L10" s="30"/>
      <c r="M10" s="39"/>
    </row>
    <row r="11" spans="1:13" x14ac:dyDescent="0.3">
      <c r="A11" s="14" t="s">
        <v>24</v>
      </c>
      <c r="B11" s="15">
        <v>13</v>
      </c>
      <c r="C11" s="24">
        <v>13</v>
      </c>
      <c r="D11" s="15">
        <v>12</v>
      </c>
      <c r="E11" s="24">
        <v>12</v>
      </c>
      <c r="F11" s="24">
        <v>13</v>
      </c>
      <c r="G11" s="24">
        <v>13</v>
      </c>
      <c r="H11" s="24">
        <v>12</v>
      </c>
      <c r="I11" s="24">
        <v>12</v>
      </c>
      <c r="J11" s="24">
        <v>13</v>
      </c>
      <c r="K11" s="24">
        <v>13</v>
      </c>
      <c r="L11" s="24">
        <v>13</v>
      </c>
      <c r="M11" s="25">
        <v>13</v>
      </c>
    </row>
    <row r="12" spans="1:13" x14ac:dyDescent="0.3">
      <c r="A12" s="14" t="s">
        <v>23</v>
      </c>
      <c r="B12" s="16">
        <f>10/13</f>
        <v>0.76923076923076927</v>
      </c>
      <c r="C12" s="16">
        <f>11/13</f>
        <v>0.84615384615384615</v>
      </c>
      <c r="D12" s="16">
        <f>4/12</f>
        <v>0.33333333333333331</v>
      </c>
      <c r="E12" s="16">
        <f>4/12</f>
        <v>0.33333333333333331</v>
      </c>
      <c r="F12" s="16">
        <f>8/13</f>
        <v>0.61538461538461542</v>
      </c>
      <c r="G12" s="16">
        <f>7/13</f>
        <v>0.53846153846153844</v>
      </c>
      <c r="H12" s="16">
        <f>5/12</f>
        <v>0.41666666666666669</v>
      </c>
      <c r="I12" s="16">
        <f>7/12</f>
        <v>0.58333333333333337</v>
      </c>
      <c r="J12" s="16">
        <f>11/13</f>
        <v>0.84615384615384615</v>
      </c>
      <c r="K12" s="16">
        <f>9/13</f>
        <v>0.69230769230769229</v>
      </c>
      <c r="L12" s="16">
        <f>4/13</f>
        <v>0.30769230769230771</v>
      </c>
      <c r="M12" s="22">
        <f>5/13</f>
        <v>0.38461538461538464</v>
      </c>
    </row>
    <row r="13" spans="1:13" x14ac:dyDescent="0.3">
      <c r="A13" s="17" t="s">
        <v>19</v>
      </c>
      <c r="B13" s="31">
        <f>AVERAGE(B3:B10)</f>
        <v>2.9807692307692308</v>
      </c>
      <c r="C13" s="31">
        <f>AVERAGE(C3:C9)</f>
        <v>2.9560439560439562</v>
      </c>
      <c r="D13" s="31">
        <f>AVERAGE(D3:D10)</f>
        <v>2.2211538461538458</v>
      </c>
      <c r="E13" s="31">
        <f>AVERAGE(E3:E8)</f>
        <v>2.1794871794871793</v>
      </c>
      <c r="F13" s="31">
        <f>AVERAGE(F3:F6)</f>
        <v>2.8642857142857148</v>
      </c>
      <c r="G13" s="31">
        <f>AVERAGE(G3:G6)</f>
        <v>2.4038461538461537</v>
      </c>
      <c r="H13" s="31">
        <f>AVERAGE(H3:H6)</f>
        <v>2.1730769230769229</v>
      </c>
      <c r="I13" s="31">
        <f>AVERAGE(I3:I5)</f>
        <v>2.5714285714285712</v>
      </c>
      <c r="J13" s="31">
        <f>AVERAGE(J3:J7)</f>
        <v>2.9692307692307693</v>
      </c>
      <c r="K13" s="31">
        <f>AVERAGE(K3:K4)</f>
        <v>2.9428571428571431</v>
      </c>
      <c r="L13" s="31">
        <f>AVERAGE(L3:L9)</f>
        <v>2.4285714285714284</v>
      </c>
      <c r="M13" s="32">
        <f>AVERAGE(M3:M8)</f>
        <v>2.2307692307692308</v>
      </c>
    </row>
    <row r="14" spans="1:13" ht="15.75" thickBot="1" x14ac:dyDescent="0.35">
      <c r="A14" s="18" t="s">
        <v>20</v>
      </c>
      <c r="B14" s="41">
        <f>AVERAGE(B13:C13)</f>
        <v>2.9684065934065935</v>
      </c>
      <c r="C14" s="41"/>
      <c r="D14" s="41">
        <f>AVERAGE(D13:E13)</f>
        <v>2.2003205128205128</v>
      </c>
      <c r="E14" s="41"/>
      <c r="F14" s="41">
        <f>AVERAGE(F13:G13)</f>
        <v>2.6340659340659345</v>
      </c>
      <c r="G14" s="41"/>
      <c r="H14" s="41">
        <f>AVERAGE(H13:I13)</f>
        <v>2.3722527472527473</v>
      </c>
      <c r="I14" s="41"/>
      <c r="J14" s="41">
        <f>AVERAGE(J13:K13)</f>
        <v>2.9560439560439562</v>
      </c>
      <c r="K14" s="41"/>
      <c r="L14" s="41">
        <f>AVERAGE(L13:M13)</f>
        <v>2.3296703296703294</v>
      </c>
      <c r="M14" s="41"/>
    </row>
    <row r="15" spans="1:13" s="26" customFormat="1" x14ac:dyDescent="0.3"/>
    <row r="16" spans="1:13" s="26" customFormat="1" x14ac:dyDescent="0.3"/>
    <row r="17" s="26" customFormat="1" x14ac:dyDescent="0.3"/>
    <row r="18" s="26" customFormat="1" x14ac:dyDescent="0.3"/>
    <row r="19" s="26" customFormat="1" x14ac:dyDescent="0.3"/>
    <row r="20" s="26" customFormat="1" x14ac:dyDescent="0.3"/>
    <row r="21" s="26" customFormat="1" x14ac:dyDescent="0.3"/>
    <row r="22" s="26" customFormat="1" x14ac:dyDescent="0.3"/>
    <row r="23" s="26" customFormat="1" x14ac:dyDescent="0.3"/>
    <row r="24" s="26" customFormat="1" x14ac:dyDescent="0.3"/>
    <row r="25" s="26" customFormat="1" x14ac:dyDescent="0.3"/>
    <row r="26" s="26" customFormat="1" x14ac:dyDescent="0.3"/>
    <row r="27" s="26" customFormat="1" x14ac:dyDescent="0.3"/>
    <row r="28" s="26" customFormat="1" x14ac:dyDescent="0.3"/>
    <row r="29" s="26" customFormat="1" x14ac:dyDescent="0.3"/>
    <row r="30" s="26" customFormat="1" x14ac:dyDescent="0.3"/>
    <row r="31" s="26" customFormat="1" x14ac:dyDescent="0.3"/>
    <row r="32" s="26" customFormat="1" x14ac:dyDescent="0.3"/>
    <row r="33" spans="1:56" s="26" customFormat="1" x14ac:dyDescent="0.3"/>
    <row r="34" spans="1:56" s="26" customFormat="1" x14ac:dyDescent="0.3"/>
    <row r="35" spans="1:56" s="26" customFormat="1" x14ac:dyDescent="0.3"/>
    <row r="36" spans="1:56" s="26" customFormat="1" x14ac:dyDescent="0.3"/>
    <row r="37" spans="1:56" s="26" customFormat="1" x14ac:dyDescent="0.3"/>
    <row r="38" spans="1:56" s="26" customFormat="1" x14ac:dyDescent="0.3"/>
    <row r="39" spans="1:56" s="26" customFormat="1" x14ac:dyDescent="0.3"/>
    <row r="40" spans="1:56" s="26" customFormat="1" x14ac:dyDescent="0.3"/>
    <row r="41" spans="1:56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</row>
    <row r="42" spans="1:56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</row>
    <row r="43" spans="1:56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</row>
    <row r="44" spans="1:56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</row>
  </sheetData>
  <mergeCells count="20">
    <mergeCell ref="B1:C1"/>
    <mergeCell ref="D1:E1"/>
    <mergeCell ref="F1:G1"/>
    <mergeCell ref="L1:M1"/>
    <mergeCell ref="H1:I1"/>
    <mergeCell ref="J1:K1"/>
    <mergeCell ref="M9:M10"/>
    <mergeCell ref="F7:F10"/>
    <mergeCell ref="G7:G10"/>
    <mergeCell ref="H7:H10"/>
    <mergeCell ref="B14:C14"/>
    <mergeCell ref="D14:E14"/>
    <mergeCell ref="F14:G14"/>
    <mergeCell ref="L14:M14"/>
    <mergeCell ref="H14:I14"/>
    <mergeCell ref="J14:K14"/>
    <mergeCell ref="E9:E10"/>
    <mergeCell ref="I6:I10"/>
    <mergeCell ref="J8:J10"/>
    <mergeCell ref="K5:K10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5"/>
  <sheetViews>
    <sheetView zoomScaleNormal="100" workbookViewId="0">
      <selection activeCell="G29" sqref="G29"/>
    </sheetView>
  </sheetViews>
  <sheetFormatPr defaultColWidth="9" defaultRowHeight="15" x14ac:dyDescent="0.3"/>
  <cols>
    <col min="1" max="1" width="14.75" style="2" customWidth="1"/>
    <col min="2" max="9" width="20.75" style="1" customWidth="1"/>
    <col min="10" max="16" width="21" style="1" customWidth="1"/>
    <col min="17" max="16384" width="9" style="1"/>
  </cols>
  <sheetData>
    <row r="1" spans="1:17" ht="18.75" x14ac:dyDescent="0.3">
      <c r="A1" s="49" t="s">
        <v>125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1:17" ht="15.75" customHeight="1" x14ac:dyDescent="0.3">
      <c r="A2" s="45" t="s">
        <v>21</v>
      </c>
      <c r="B2" s="46" t="s">
        <v>57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34"/>
    </row>
    <row r="3" spans="1:17" ht="55.5" customHeight="1" x14ac:dyDescent="0.3">
      <c r="A3" s="45"/>
      <c r="B3" s="52" t="s">
        <v>120</v>
      </c>
      <c r="C3" s="53"/>
      <c r="D3" s="53"/>
      <c r="E3" s="53"/>
      <c r="F3" s="53"/>
      <c r="G3" s="53"/>
      <c r="H3" s="53"/>
      <c r="I3" s="54"/>
      <c r="J3" s="52" t="s">
        <v>108</v>
      </c>
      <c r="K3" s="53"/>
      <c r="L3" s="53"/>
      <c r="M3" s="53"/>
      <c r="N3" s="53"/>
      <c r="O3" s="53"/>
      <c r="P3" s="54"/>
    </row>
    <row r="4" spans="1:17" ht="28.5" x14ac:dyDescent="0.3">
      <c r="A4" s="33" t="s">
        <v>11</v>
      </c>
      <c r="B4" s="8" t="s">
        <v>42</v>
      </c>
      <c r="C4" s="8" t="s">
        <v>43</v>
      </c>
      <c r="D4" s="8" t="s">
        <v>44</v>
      </c>
      <c r="E4" s="8" t="s">
        <v>45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53</v>
      </c>
      <c r="N4" s="8" t="s">
        <v>54</v>
      </c>
      <c r="O4" s="8" t="s">
        <v>55</v>
      </c>
      <c r="P4" s="8" t="s">
        <v>56</v>
      </c>
    </row>
    <row r="5" spans="1:17" x14ac:dyDescent="0.3">
      <c r="A5" s="3" t="s">
        <v>22</v>
      </c>
      <c r="B5" s="8">
        <v>13</v>
      </c>
      <c r="C5" s="8">
        <v>13</v>
      </c>
      <c r="D5" s="8">
        <v>13</v>
      </c>
      <c r="E5" s="8">
        <v>13</v>
      </c>
      <c r="F5" s="8">
        <v>13</v>
      </c>
      <c r="G5" s="8">
        <v>13</v>
      </c>
      <c r="H5" s="8">
        <v>13</v>
      </c>
      <c r="I5" s="8">
        <v>13</v>
      </c>
      <c r="J5" s="8">
        <v>13</v>
      </c>
      <c r="K5" s="8">
        <v>13</v>
      </c>
      <c r="L5" s="8">
        <v>13</v>
      </c>
      <c r="M5" s="8">
        <v>13</v>
      </c>
      <c r="N5" s="8">
        <v>13</v>
      </c>
      <c r="O5" s="8">
        <v>13</v>
      </c>
      <c r="P5" s="35">
        <v>13</v>
      </c>
    </row>
    <row r="6" spans="1:17" x14ac:dyDescent="0.3">
      <c r="A6" s="4">
        <v>1</v>
      </c>
      <c r="B6" s="5">
        <v>3</v>
      </c>
      <c r="C6" s="5">
        <v>3</v>
      </c>
      <c r="D6" s="5">
        <v>3</v>
      </c>
      <c r="E6" s="5">
        <v>3</v>
      </c>
      <c r="F6" s="5">
        <v>3</v>
      </c>
      <c r="G6" s="5">
        <v>3</v>
      </c>
      <c r="H6" s="5">
        <v>3</v>
      </c>
      <c r="I6" s="6">
        <v>3</v>
      </c>
      <c r="J6" s="5">
        <v>3</v>
      </c>
      <c r="K6" s="5">
        <v>3</v>
      </c>
      <c r="L6" s="5">
        <v>3</v>
      </c>
      <c r="M6" s="5">
        <v>3</v>
      </c>
      <c r="N6" s="5">
        <v>3</v>
      </c>
      <c r="O6" s="5">
        <v>3</v>
      </c>
      <c r="P6" s="5">
        <v>3</v>
      </c>
    </row>
    <row r="7" spans="1:17" x14ac:dyDescent="0.3">
      <c r="A7" s="4">
        <v>2</v>
      </c>
      <c r="B7" s="5">
        <v>3</v>
      </c>
      <c r="C7" s="5">
        <v>3</v>
      </c>
      <c r="D7" s="5">
        <v>3</v>
      </c>
      <c r="E7" s="5">
        <v>3</v>
      </c>
      <c r="F7" s="5">
        <v>3</v>
      </c>
      <c r="G7" s="5">
        <v>3</v>
      </c>
      <c r="H7" s="5">
        <v>3</v>
      </c>
      <c r="I7" s="6">
        <v>3</v>
      </c>
      <c r="J7" s="5">
        <v>3</v>
      </c>
      <c r="K7" s="5">
        <v>3</v>
      </c>
      <c r="L7" s="5">
        <v>3</v>
      </c>
      <c r="M7" s="5">
        <v>3</v>
      </c>
      <c r="N7" s="5">
        <v>3</v>
      </c>
      <c r="O7" s="5">
        <v>3</v>
      </c>
      <c r="P7" s="5">
        <v>3</v>
      </c>
    </row>
    <row r="8" spans="1:17" x14ac:dyDescent="0.3">
      <c r="A8" s="4">
        <v>3</v>
      </c>
      <c r="B8" s="5">
        <v>3</v>
      </c>
      <c r="C8" s="5">
        <v>3</v>
      </c>
      <c r="D8" s="5">
        <v>3</v>
      </c>
      <c r="E8" s="5">
        <v>3</v>
      </c>
      <c r="F8" s="5">
        <v>3</v>
      </c>
      <c r="G8" s="5">
        <v>3</v>
      </c>
      <c r="H8" s="5">
        <v>3</v>
      </c>
      <c r="I8" s="6">
        <v>3</v>
      </c>
      <c r="J8" s="5">
        <v>3</v>
      </c>
      <c r="K8" s="5">
        <v>3</v>
      </c>
      <c r="L8" s="5">
        <v>3</v>
      </c>
      <c r="M8" s="5">
        <v>3</v>
      </c>
      <c r="N8" s="5">
        <v>3</v>
      </c>
      <c r="O8" s="5">
        <v>3</v>
      </c>
      <c r="P8" s="5">
        <v>3</v>
      </c>
    </row>
    <row r="9" spans="1:17" x14ac:dyDescent="0.3">
      <c r="A9" s="4">
        <v>4</v>
      </c>
      <c r="B9" s="5">
        <v>3</v>
      </c>
      <c r="C9" s="5">
        <v>3</v>
      </c>
      <c r="D9" s="5">
        <v>3</v>
      </c>
      <c r="E9" s="5">
        <v>3</v>
      </c>
      <c r="F9" s="5">
        <v>3</v>
      </c>
      <c r="G9" s="5">
        <v>3</v>
      </c>
      <c r="H9" s="5">
        <v>3</v>
      </c>
      <c r="I9" s="6">
        <v>3</v>
      </c>
      <c r="J9" s="5">
        <v>3</v>
      </c>
      <c r="K9" s="5">
        <v>3</v>
      </c>
      <c r="L9" s="5">
        <v>3</v>
      </c>
      <c r="M9" s="5">
        <v>3</v>
      </c>
      <c r="N9" s="5">
        <v>3</v>
      </c>
      <c r="O9" s="5">
        <v>3</v>
      </c>
      <c r="P9" s="5">
        <v>3</v>
      </c>
    </row>
    <row r="10" spans="1:17" x14ac:dyDescent="0.3">
      <c r="A10" s="4">
        <v>5</v>
      </c>
      <c r="B10" s="5">
        <v>3</v>
      </c>
      <c r="C10" s="5">
        <v>3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6">
        <v>3</v>
      </c>
      <c r="J10" s="5">
        <v>3</v>
      </c>
      <c r="K10" s="5">
        <v>3</v>
      </c>
      <c r="L10" s="5">
        <v>3</v>
      </c>
      <c r="M10" s="5">
        <v>3</v>
      </c>
      <c r="N10" s="5">
        <v>3</v>
      </c>
      <c r="O10" s="5">
        <v>3</v>
      </c>
      <c r="P10" s="5">
        <v>3</v>
      </c>
    </row>
    <row r="11" spans="1:17" x14ac:dyDescent="0.3">
      <c r="A11" s="4">
        <v>6</v>
      </c>
      <c r="B11" s="5">
        <v>3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  <c r="H11" s="5">
        <v>3</v>
      </c>
      <c r="I11" s="6">
        <v>3</v>
      </c>
      <c r="J11" s="5">
        <v>3</v>
      </c>
      <c r="K11" s="5">
        <v>3</v>
      </c>
      <c r="L11" s="5">
        <v>3</v>
      </c>
      <c r="M11" s="5">
        <v>3</v>
      </c>
      <c r="N11" s="5">
        <v>3</v>
      </c>
      <c r="O11" s="5">
        <v>3</v>
      </c>
      <c r="P11" s="5">
        <v>3</v>
      </c>
    </row>
    <row r="12" spans="1:17" x14ac:dyDescent="0.3">
      <c r="A12" s="4">
        <v>7</v>
      </c>
      <c r="B12" s="5">
        <v>3</v>
      </c>
      <c r="C12" s="5">
        <v>3</v>
      </c>
      <c r="D12" s="5">
        <v>3</v>
      </c>
      <c r="E12" s="5">
        <v>3</v>
      </c>
      <c r="F12" s="5">
        <v>3</v>
      </c>
      <c r="G12" s="5">
        <v>3</v>
      </c>
      <c r="H12" s="5">
        <v>3</v>
      </c>
      <c r="I12" s="6">
        <v>3</v>
      </c>
      <c r="J12" s="5">
        <v>3</v>
      </c>
      <c r="K12" s="5">
        <v>3</v>
      </c>
      <c r="L12" s="5">
        <v>3</v>
      </c>
      <c r="M12" s="5">
        <v>3</v>
      </c>
      <c r="N12" s="5">
        <v>3</v>
      </c>
      <c r="O12" s="5">
        <v>3</v>
      </c>
      <c r="P12" s="5">
        <v>3</v>
      </c>
    </row>
    <row r="13" spans="1:17" x14ac:dyDescent="0.3">
      <c r="A13" s="4">
        <v>8</v>
      </c>
      <c r="B13" s="5">
        <v>3</v>
      </c>
      <c r="C13" s="5">
        <v>3</v>
      </c>
      <c r="D13" s="5">
        <v>3</v>
      </c>
      <c r="E13" s="5">
        <v>3</v>
      </c>
      <c r="F13" s="5">
        <v>3</v>
      </c>
      <c r="G13" s="5">
        <v>3</v>
      </c>
      <c r="H13" s="5">
        <v>3</v>
      </c>
      <c r="I13" s="6">
        <v>3</v>
      </c>
      <c r="J13" s="5">
        <v>3</v>
      </c>
      <c r="K13" s="5">
        <v>3</v>
      </c>
      <c r="L13" s="5">
        <v>3</v>
      </c>
      <c r="M13" s="5">
        <v>3</v>
      </c>
      <c r="N13" s="5">
        <v>3</v>
      </c>
      <c r="O13" s="5">
        <v>3</v>
      </c>
      <c r="P13" s="5">
        <v>3</v>
      </c>
    </row>
    <row r="14" spans="1:17" x14ac:dyDescent="0.3">
      <c r="A14" s="4">
        <v>9</v>
      </c>
      <c r="B14" s="5">
        <v>3</v>
      </c>
      <c r="C14" s="5">
        <v>3</v>
      </c>
      <c r="D14" s="5">
        <v>3</v>
      </c>
      <c r="E14" s="5">
        <v>3</v>
      </c>
      <c r="F14" s="5">
        <v>3</v>
      </c>
      <c r="G14" s="5">
        <v>3</v>
      </c>
      <c r="H14" s="5">
        <v>3</v>
      </c>
      <c r="I14" s="6">
        <v>3</v>
      </c>
      <c r="J14" s="5">
        <v>3</v>
      </c>
      <c r="K14" s="5">
        <v>3</v>
      </c>
      <c r="L14" s="5">
        <v>3</v>
      </c>
      <c r="M14" s="5">
        <v>3</v>
      </c>
      <c r="N14" s="5">
        <v>3</v>
      </c>
      <c r="O14" s="5">
        <v>3</v>
      </c>
      <c r="P14" s="5">
        <v>3</v>
      </c>
    </row>
    <row r="15" spans="1:17" x14ac:dyDescent="0.3">
      <c r="A15" s="4">
        <v>10</v>
      </c>
      <c r="B15" s="5">
        <v>3</v>
      </c>
      <c r="C15" s="5">
        <v>3</v>
      </c>
      <c r="D15" s="5">
        <v>3</v>
      </c>
      <c r="E15" s="5">
        <v>3</v>
      </c>
      <c r="F15" s="5">
        <v>3</v>
      </c>
      <c r="G15" s="5">
        <v>3</v>
      </c>
      <c r="H15" s="5">
        <v>3</v>
      </c>
      <c r="I15" s="6">
        <v>3</v>
      </c>
      <c r="J15" s="5">
        <v>3</v>
      </c>
      <c r="K15" s="5">
        <v>3</v>
      </c>
      <c r="L15" s="5">
        <v>3</v>
      </c>
      <c r="M15" s="5">
        <v>3</v>
      </c>
      <c r="N15" s="5">
        <v>3</v>
      </c>
      <c r="O15" s="5">
        <v>3</v>
      </c>
      <c r="P15" s="5">
        <v>3</v>
      </c>
    </row>
    <row r="16" spans="1:17" x14ac:dyDescent="0.3">
      <c r="A16" s="4">
        <v>11</v>
      </c>
      <c r="B16" s="5">
        <v>3</v>
      </c>
      <c r="C16" s="5">
        <v>3</v>
      </c>
      <c r="D16" s="5">
        <v>3</v>
      </c>
      <c r="E16" s="5">
        <v>2</v>
      </c>
      <c r="F16" s="5">
        <v>3</v>
      </c>
      <c r="G16" s="5">
        <v>3</v>
      </c>
      <c r="H16" s="5">
        <v>3</v>
      </c>
      <c r="I16" s="6">
        <v>3</v>
      </c>
      <c r="J16" s="5">
        <v>3</v>
      </c>
      <c r="K16" s="5">
        <v>3</v>
      </c>
      <c r="L16" s="5">
        <v>3</v>
      </c>
      <c r="M16" s="5">
        <v>3</v>
      </c>
      <c r="N16" s="5">
        <v>3</v>
      </c>
      <c r="O16" s="5">
        <v>3</v>
      </c>
      <c r="P16" s="5">
        <v>3</v>
      </c>
    </row>
    <row r="17" spans="1:16" x14ac:dyDescent="0.3">
      <c r="A17" s="4">
        <v>12</v>
      </c>
      <c r="B17" s="5">
        <v>3</v>
      </c>
      <c r="C17" s="5">
        <v>3</v>
      </c>
      <c r="D17" s="5">
        <v>3</v>
      </c>
      <c r="E17" s="5">
        <v>2</v>
      </c>
      <c r="F17" s="5">
        <v>3</v>
      </c>
      <c r="G17" s="5">
        <v>3</v>
      </c>
      <c r="H17" s="5">
        <v>3</v>
      </c>
      <c r="I17" s="6">
        <v>3</v>
      </c>
      <c r="J17" s="5">
        <v>3</v>
      </c>
      <c r="K17" s="5">
        <v>3</v>
      </c>
      <c r="L17" s="5">
        <v>2</v>
      </c>
      <c r="M17" s="5">
        <v>2</v>
      </c>
      <c r="N17" s="5">
        <v>3</v>
      </c>
      <c r="O17" s="5">
        <v>3</v>
      </c>
      <c r="P17" s="5">
        <v>3</v>
      </c>
    </row>
    <row r="18" spans="1:16" x14ac:dyDescent="0.3">
      <c r="A18" s="4">
        <v>13</v>
      </c>
      <c r="B18" s="5">
        <v>3</v>
      </c>
      <c r="C18" s="5">
        <v>3</v>
      </c>
      <c r="D18" s="5">
        <v>3</v>
      </c>
      <c r="E18" s="5">
        <v>3</v>
      </c>
      <c r="F18" s="5">
        <v>3</v>
      </c>
      <c r="G18" s="5">
        <v>3</v>
      </c>
      <c r="H18" s="5">
        <v>3</v>
      </c>
      <c r="I18" s="6">
        <v>3</v>
      </c>
      <c r="J18" s="5">
        <v>3</v>
      </c>
      <c r="K18" s="5">
        <v>3</v>
      </c>
      <c r="L18" s="5">
        <v>2</v>
      </c>
      <c r="M18" s="5">
        <v>2</v>
      </c>
      <c r="N18" s="5">
        <v>3</v>
      </c>
      <c r="O18" s="5">
        <v>3</v>
      </c>
      <c r="P18" s="5">
        <v>3</v>
      </c>
    </row>
    <row r="19" spans="1:16" x14ac:dyDescent="0.3">
      <c r="A19" s="23" t="s">
        <v>12</v>
      </c>
      <c r="B19" s="7">
        <f>COUNTIF(B6:B18, 3)</f>
        <v>13</v>
      </c>
      <c r="C19" s="7">
        <f t="shared" ref="C19:P19" si="0">COUNTIF(C6:C18, 3)</f>
        <v>13</v>
      </c>
      <c r="D19" s="7">
        <f t="shared" si="0"/>
        <v>13</v>
      </c>
      <c r="E19" s="7">
        <f t="shared" si="0"/>
        <v>11</v>
      </c>
      <c r="F19" s="7">
        <f t="shared" si="0"/>
        <v>13</v>
      </c>
      <c r="G19" s="7">
        <f t="shared" si="0"/>
        <v>13</v>
      </c>
      <c r="H19" s="7">
        <f t="shared" si="0"/>
        <v>13</v>
      </c>
      <c r="I19" s="7">
        <f t="shared" si="0"/>
        <v>13</v>
      </c>
      <c r="J19" s="7">
        <f t="shared" si="0"/>
        <v>13</v>
      </c>
      <c r="K19" s="7">
        <f t="shared" si="0"/>
        <v>13</v>
      </c>
      <c r="L19" s="7">
        <f t="shared" si="0"/>
        <v>11</v>
      </c>
      <c r="M19" s="7">
        <f t="shared" si="0"/>
        <v>11</v>
      </c>
      <c r="N19" s="7">
        <f t="shared" si="0"/>
        <v>13</v>
      </c>
      <c r="O19" s="7">
        <f t="shared" si="0"/>
        <v>13</v>
      </c>
      <c r="P19" s="7">
        <f t="shared" si="0"/>
        <v>13</v>
      </c>
    </row>
    <row r="20" spans="1:16" x14ac:dyDescent="0.3">
      <c r="A20" s="23" t="s">
        <v>13</v>
      </c>
      <c r="B20" s="7">
        <f>COUNTIF(B6:B18, 2)</f>
        <v>0</v>
      </c>
      <c r="C20" s="7">
        <f t="shared" ref="C20:P20" si="1">COUNTIF(C6:C18, 2)</f>
        <v>0</v>
      </c>
      <c r="D20" s="7">
        <f t="shared" si="1"/>
        <v>0</v>
      </c>
      <c r="E20" s="7">
        <f t="shared" si="1"/>
        <v>2</v>
      </c>
      <c r="F20" s="7">
        <f t="shared" si="1"/>
        <v>0</v>
      </c>
      <c r="G20" s="7">
        <f t="shared" si="1"/>
        <v>0</v>
      </c>
      <c r="H20" s="7">
        <f t="shared" si="1"/>
        <v>0</v>
      </c>
      <c r="I20" s="7">
        <f t="shared" si="1"/>
        <v>0</v>
      </c>
      <c r="J20" s="7">
        <f t="shared" si="1"/>
        <v>0</v>
      </c>
      <c r="K20" s="7">
        <f t="shared" si="1"/>
        <v>0</v>
      </c>
      <c r="L20" s="7">
        <f t="shared" si="1"/>
        <v>2</v>
      </c>
      <c r="M20" s="7">
        <f t="shared" si="1"/>
        <v>2</v>
      </c>
      <c r="N20" s="7">
        <f t="shared" si="1"/>
        <v>0</v>
      </c>
      <c r="O20" s="7">
        <f t="shared" si="1"/>
        <v>0</v>
      </c>
      <c r="P20" s="7">
        <f t="shared" si="1"/>
        <v>0</v>
      </c>
    </row>
    <row r="21" spans="1:16" x14ac:dyDescent="0.3">
      <c r="A21" s="23" t="s">
        <v>14</v>
      </c>
      <c r="B21" s="7">
        <f>COUNTIF(B6:B18, 1)</f>
        <v>0</v>
      </c>
      <c r="C21" s="7">
        <f t="shared" ref="C21:P21" si="2">COUNTIF(C6:C18, 1)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  <c r="M21" s="7">
        <f t="shared" si="2"/>
        <v>0</v>
      </c>
      <c r="N21" s="7">
        <f t="shared" si="2"/>
        <v>0</v>
      </c>
      <c r="O21" s="7">
        <f t="shared" si="2"/>
        <v>0</v>
      </c>
      <c r="P21" s="7">
        <f t="shared" si="2"/>
        <v>0</v>
      </c>
    </row>
    <row r="22" spans="1:16" x14ac:dyDescent="0.3">
      <c r="A22" s="8" t="s">
        <v>15</v>
      </c>
      <c r="B22" s="8">
        <f>SUM(B6:B18)</f>
        <v>39</v>
      </c>
      <c r="C22" s="8">
        <f t="shared" ref="C22:P22" si="3">SUM(C6:C18)</f>
        <v>39</v>
      </c>
      <c r="D22" s="8">
        <f t="shared" si="3"/>
        <v>39</v>
      </c>
      <c r="E22" s="8">
        <f t="shared" si="3"/>
        <v>37</v>
      </c>
      <c r="F22" s="8">
        <f t="shared" si="3"/>
        <v>39</v>
      </c>
      <c r="G22" s="8">
        <f t="shared" si="3"/>
        <v>39</v>
      </c>
      <c r="H22" s="8">
        <f t="shared" si="3"/>
        <v>39</v>
      </c>
      <c r="I22" s="8">
        <f t="shared" si="3"/>
        <v>39</v>
      </c>
      <c r="J22" s="8">
        <f t="shared" si="3"/>
        <v>39</v>
      </c>
      <c r="K22" s="8">
        <f t="shared" si="3"/>
        <v>39</v>
      </c>
      <c r="L22" s="8">
        <f t="shared" si="3"/>
        <v>37</v>
      </c>
      <c r="M22" s="8">
        <f t="shared" si="3"/>
        <v>37</v>
      </c>
      <c r="N22" s="8">
        <f t="shared" si="3"/>
        <v>39</v>
      </c>
      <c r="O22" s="8">
        <f t="shared" si="3"/>
        <v>39</v>
      </c>
      <c r="P22" s="8">
        <f t="shared" si="3"/>
        <v>39</v>
      </c>
    </row>
    <row r="23" spans="1:16" x14ac:dyDescent="0.3">
      <c r="A23" s="8" t="s">
        <v>16</v>
      </c>
      <c r="B23" s="9">
        <f>AVERAGE(B6:B18)</f>
        <v>3</v>
      </c>
      <c r="C23" s="9">
        <f t="shared" ref="C23:P23" si="4">AVERAGE(C6:C18)</f>
        <v>3</v>
      </c>
      <c r="D23" s="9">
        <f t="shared" si="4"/>
        <v>3</v>
      </c>
      <c r="E23" s="9">
        <f t="shared" si="4"/>
        <v>2.8461538461538463</v>
      </c>
      <c r="F23" s="9">
        <f t="shared" si="4"/>
        <v>3</v>
      </c>
      <c r="G23" s="9">
        <f t="shared" si="4"/>
        <v>3</v>
      </c>
      <c r="H23" s="9">
        <f t="shared" si="4"/>
        <v>3</v>
      </c>
      <c r="I23" s="9">
        <f t="shared" si="4"/>
        <v>3</v>
      </c>
      <c r="J23" s="9">
        <f t="shared" si="4"/>
        <v>3</v>
      </c>
      <c r="K23" s="9">
        <f t="shared" si="4"/>
        <v>3</v>
      </c>
      <c r="L23" s="9">
        <f t="shared" si="4"/>
        <v>2.8461538461538463</v>
      </c>
      <c r="M23" s="9">
        <f t="shared" si="4"/>
        <v>2.8461538461538463</v>
      </c>
      <c r="N23" s="9">
        <f t="shared" si="4"/>
        <v>3</v>
      </c>
      <c r="O23" s="9">
        <f t="shared" si="4"/>
        <v>3</v>
      </c>
      <c r="P23" s="9">
        <f t="shared" si="4"/>
        <v>3</v>
      </c>
    </row>
    <row r="24" spans="1:16" x14ac:dyDescent="0.3">
      <c r="A24" s="8" t="s">
        <v>17</v>
      </c>
      <c r="B24" s="55">
        <f>AVERAGE(B6:I18)</f>
        <v>2.9807692307692308</v>
      </c>
      <c r="C24" s="56"/>
      <c r="D24" s="56"/>
      <c r="E24" s="56"/>
      <c r="F24" s="56"/>
      <c r="G24" s="56"/>
      <c r="H24" s="56"/>
      <c r="I24" s="56"/>
      <c r="J24" s="57">
        <f>AVERAGE(J6:P18)</f>
        <v>2.9560439560439562</v>
      </c>
      <c r="K24" s="58"/>
      <c r="L24" s="58"/>
      <c r="M24" s="58"/>
      <c r="N24" s="58"/>
      <c r="O24" s="58"/>
      <c r="P24" s="59"/>
    </row>
    <row r="25" spans="1:16" ht="16.5" customHeight="1" x14ac:dyDescent="0.3">
      <c r="A25" s="44" t="s">
        <v>18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</sheetData>
  <mergeCells count="8">
    <mergeCell ref="A25:P25"/>
    <mergeCell ref="A2:A3"/>
    <mergeCell ref="B2:P2"/>
    <mergeCell ref="A1:P1"/>
    <mergeCell ref="B3:I3"/>
    <mergeCell ref="J3:P3"/>
    <mergeCell ref="B24:I24"/>
    <mergeCell ref="J24:P2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5"/>
  <sheetViews>
    <sheetView topLeftCell="C1" zoomScaleNormal="100" workbookViewId="0">
      <selection activeCell="J18" sqref="J18"/>
    </sheetView>
  </sheetViews>
  <sheetFormatPr defaultColWidth="9" defaultRowHeight="15" x14ac:dyDescent="0.3"/>
  <cols>
    <col min="1" max="1" width="14.75" style="2" customWidth="1"/>
    <col min="2" max="15" width="20.75" style="1" customWidth="1"/>
    <col min="16" max="16384" width="9" style="1"/>
  </cols>
  <sheetData>
    <row r="1" spans="1:15" ht="18.75" x14ac:dyDescent="0.3">
      <c r="A1" s="49" t="s">
        <v>129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ht="15.75" customHeight="1" x14ac:dyDescent="0.3">
      <c r="A2" s="45" t="s">
        <v>21</v>
      </c>
      <c r="B2" s="46" t="s">
        <v>121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ht="55.5" customHeight="1" x14ac:dyDescent="0.3">
      <c r="A3" s="45"/>
      <c r="B3" s="52" t="s">
        <v>122</v>
      </c>
      <c r="C3" s="53"/>
      <c r="D3" s="53"/>
      <c r="E3" s="53"/>
      <c r="F3" s="53"/>
      <c r="G3" s="53"/>
      <c r="H3" s="53"/>
      <c r="I3" s="54"/>
      <c r="J3" s="52" t="s">
        <v>109</v>
      </c>
      <c r="K3" s="53"/>
      <c r="L3" s="53"/>
      <c r="M3" s="53"/>
      <c r="N3" s="53"/>
      <c r="O3" s="54"/>
    </row>
    <row r="4" spans="1:15" ht="42.75" x14ac:dyDescent="0.3">
      <c r="A4" s="3" t="s">
        <v>11</v>
      </c>
      <c r="B4" s="8" t="s">
        <v>58</v>
      </c>
      <c r="C4" s="8" t="s">
        <v>59</v>
      </c>
      <c r="D4" s="8" t="s">
        <v>60</v>
      </c>
      <c r="E4" s="8" t="s">
        <v>61</v>
      </c>
      <c r="F4" s="8" t="s">
        <v>62</v>
      </c>
      <c r="G4" s="8" t="s">
        <v>63</v>
      </c>
      <c r="H4" s="8" t="s">
        <v>64</v>
      </c>
      <c r="I4" s="8" t="s">
        <v>65</v>
      </c>
      <c r="J4" s="8" t="s">
        <v>66</v>
      </c>
      <c r="K4" s="8" t="s">
        <v>67</v>
      </c>
      <c r="L4" s="8" t="s">
        <v>68</v>
      </c>
      <c r="M4" s="8" t="s">
        <v>69</v>
      </c>
      <c r="N4" s="8" t="s">
        <v>70</v>
      </c>
      <c r="O4" s="8" t="s">
        <v>123</v>
      </c>
    </row>
    <row r="5" spans="1:15" x14ac:dyDescent="0.3">
      <c r="A5" s="3" t="s">
        <v>22</v>
      </c>
      <c r="B5" s="8">
        <v>13</v>
      </c>
      <c r="C5" s="8">
        <v>13</v>
      </c>
      <c r="D5" s="8">
        <v>13</v>
      </c>
      <c r="E5" s="8">
        <v>13</v>
      </c>
      <c r="F5" s="8">
        <v>13</v>
      </c>
      <c r="G5" s="8">
        <v>13</v>
      </c>
      <c r="H5" s="8">
        <v>13</v>
      </c>
      <c r="I5" s="8">
        <v>13</v>
      </c>
      <c r="J5" s="8">
        <v>13</v>
      </c>
      <c r="K5" s="8">
        <v>13</v>
      </c>
      <c r="L5" s="8">
        <v>13</v>
      </c>
      <c r="M5" s="8">
        <v>13</v>
      </c>
      <c r="N5" s="8">
        <v>13</v>
      </c>
      <c r="O5" s="8">
        <v>13</v>
      </c>
    </row>
    <row r="6" spans="1:15" x14ac:dyDescent="0.3">
      <c r="A6" s="4">
        <v>1</v>
      </c>
      <c r="B6" s="37">
        <v>2</v>
      </c>
      <c r="C6" s="37">
        <v>2</v>
      </c>
      <c r="D6" s="37">
        <v>1</v>
      </c>
      <c r="E6" s="37">
        <v>2</v>
      </c>
      <c r="F6" s="37">
        <v>2</v>
      </c>
      <c r="G6" s="37">
        <v>2</v>
      </c>
      <c r="H6" s="37">
        <v>2</v>
      </c>
      <c r="I6" s="38">
        <v>2</v>
      </c>
      <c r="J6" s="37">
        <v>2</v>
      </c>
      <c r="K6" s="37">
        <v>3</v>
      </c>
      <c r="L6" s="37">
        <v>1</v>
      </c>
      <c r="M6" s="37">
        <v>2</v>
      </c>
      <c r="N6" s="37">
        <v>2</v>
      </c>
      <c r="O6" s="37">
        <v>2</v>
      </c>
    </row>
    <row r="7" spans="1:15" x14ac:dyDescent="0.3">
      <c r="A7" s="4">
        <v>2</v>
      </c>
      <c r="B7" s="37">
        <v>3</v>
      </c>
      <c r="C7" s="37">
        <v>2</v>
      </c>
      <c r="D7" s="37">
        <v>3</v>
      </c>
      <c r="E7" s="37">
        <v>3</v>
      </c>
      <c r="F7" s="37">
        <v>2</v>
      </c>
      <c r="G7" s="37">
        <v>3</v>
      </c>
      <c r="H7" s="37">
        <v>3</v>
      </c>
      <c r="I7" s="38">
        <v>3</v>
      </c>
      <c r="J7" s="37">
        <v>3</v>
      </c>
      <c r="K7" s="37">
        <v>3</v>
      </c>
      <c r="L7" s="37">
        <v>2</v>
      </c>
      <c r="M7" s="37">
        <v>3</v>
      </c>
      <c r="N7" s="37">
        <v>2</v>
      </c>
      <c r="O7" s="37">
        <v>2</v>
      </c>
    </row>
    <row r="8" spans="1:15" x14ac:dyDescent="0.3">
      <c r="A8" s="4">
        <v>3</v>
      </c>
      <c r="B8" s="37">
        <v>3</v>
      </c>
      <c r="C8" s="37">
        <v>2</v>
      </c>
      <c r="D8" s="37">
        <v>3</v>
      </c>
      <c r="E8" s="37">
        <v>3</v>
      </c>
      <c r="F8" s="37">
        <v>2</v>
      </c>
      <c r="G8" s="37">
        <v>2</v>
      </c>
      <c r="H8" s="37">
        <v>3</v>
      </c>
      <c r="I8" s="38">
        <v>2</v>
      </c>
      <c r="J8" s="37">
        <v>3</v>
      </c>
      <c r="K8" s="37">
        <v>2</v>
      </c>
      <c r="L8" s="37">
        <v>3</v>
      </c>
      <c r="M8" s="37">
        <v>3</v>
      </c>
      <c r="N8" s="37">
        <v>2</v>
      </c>
      <c r="O8" s="37">
        <v>2</v>
      </c>
    </row>
    <row r="9" spans="1:15" x14ac:dyDescent="0.3">
      <c r="A9" s="4">
        <v>4</v>
      </c>
      <c r="B9" s="37">
        <v>2</v>
      </c>
      <c r="C9" s="37">
        <v>2</v>
      </c>
      <c r="D9" s="37">
        <v>2</v>
      </c>
      <c r="E9" s="37">
        <v>2</v>
      </c>
      <c r="F9" s="37">
        <v>2</v>
      </c>
      <c r="G9" s="37">
        <v>1</v>
      </c>
      <c r="H9" s="37">
        <v>2</v>
      </c>
      <c r="I9" s="38">
        <v>2</v>
      </c>
      <c r="J9" s="37">
        <v>2</v>
      </c>
      <c r="K9" s="37">
        <v>2</v>
      </c>
      <c r="L9" s="37">
        <v>1</v>
      </c>
      <c r="M9" s="37">
        <v>2</v>
      </c>
      <c r="N9" s="37">
        <v>1</v>
      </c>
      <c r="O9" s="37">
        <v>1</v>
      </c>
    </row>
    <row r="10" spans="1:15" x14ac:dyDescent="0.3">
      <c r="A10" s="4">
        <v>5</v>
      </c>
      <c r="B10" s="37">
        <v>3</v>
      </c>
      <c r="C10" s="37">
        <v>2</v>
      </c>
      <c r="D10" s="37">
        <v>3</v>
      </c>
      <c r="E10" s="37">
        <v>3</v>
      </c>
      <c r="F10" s="37">
        <v>3</v>
      </c>
      <c r="G10" s="37">
        <v>3</v>
      </c>
      <c r="H10" s="37">
        <v>3</v>
      </c>
      <c r="I10" s="38">
        <v>3</v>
      </c>
      <c r="J10" s="37">
        <v>3</v>
      </c>
      <c r="K10" s="37">
        <v>3</v>
      </c>
      <c r="L10" s="37">
        <v>3</v>
      </c>
      <c r="M10" s="37">
        <v>3</v>
      </c>
      <c r="N10" s="37">
        <v>3</v>
      </c>
      <c r="O10" s="37">
        <v>3</v>
      </c>
    </row>
    <row r="11" spans="1:15" x14ac:dyDescent="0.3">
      <c r="A11" s="4">
        <v>6</v>
      </c>
      <c r="B11" s="37">
        <v>2</v>
      </c>
      <c r="C11" s="37">
        <v>2</v>
      </c>
      <c r="D11" s="37">
        <v>2</v>
      </c>
      <c r="E11" s="37">
        <v>2</v>
      </c>
      <c r="F11" s="37">
        <v>1</v>
      </c>
      <c r="G11" s="37">
        <v>1</v>
      </c>
      <c r="H11" s="37">
        <v>2</v>
      </c>
      <c r="I11" s="38">
        <v>2</v>
      </c>
      <c r="J11" s="37">
        <v>2</v>
      </c>
      <c r="K11" s="37">
        <v>2</v>
      </c>
      <c r="L11" s="37">
        <v>1</v>
      </c>
      <c r="M11" s="37">
        <v>2</v>
      </c>
      <c r="N11" s="37">
        <v>1</v>
      </c>
      <c r="O11" s="37">
        <v>1</v>
      </c>
    </row>
    <row r="12" spans="1:15" x14ac:dyDescent="0.3">
      <c r="A12" s="4">
        <v>7</v>
      </c>
      <c r="B12" s="37">
        <v>2</v>
      </c>
      <c r="C12" s="37">
        <v>2</v>
      </c>
      <c r="D12" s="37">
        <v>2</v>
      </c>
      <c r="E12" s="37">
        <v>2</v>
      </c>
      <c r="F12" s="37">
        <v>3</v>
      </c>
      <c r="G12" s="37">
        <v>2</v>
      </c>
      <c r="H12" s="37">
        <v>2</v>
      </c>
      <c r="I12" s="38">
        <v>2</v>
      </c>
      <c r="J12" s="37">
        <v>2</v>
      </c>
      <c r="K12" s="37">
        <v>2</v>
      </c>
      <c r="L12" s="37">
        <v>2</v>
      </c>
      <c r="M12" s="37">
        <v>2</v>
      </c>
      <c r="N12" s="37">
        <v>3</v>
      </c>
      <c r="O12" s="37">
        <v>2</v>
      </c>
    </row>
    <row r="13" spans="1:15" x14ac:dyDescent="0.3">
      <c r="A13" s="4">
        <v>8</v>
      </c>
      <c r="B13" s="37">
        <v>1</v>
      </c>
      <c r="C13" s="37">
        <v>1</v>
      </c>
      <c r="D13" s="37">
        <v>1</v>
      </c>
      <c r="E13" s="37">
        <v>1</v>
      </c>
      <c r="F13" s="37">
        <v>2</v>
      </c>
      <c r="G13" s="37">
        <v>1</v>
      </c>
      <c r="H13" s="37">
        <v>1</v>
      </c>
      <c r="I13" s="38">
        <v>1</v>
      </c>
      <c r="J13" s="37">
        <v>2</v>
      </c>
      <c r="K13" s="37">
        <v>2</v>
      </c>
      <c r="L13" s="37">
        <v>2</v>
      </c>
      <c r="M13" s="37">
        <v>2</v>
      </c>
      <c r="N13" s="37">
        <v>2</v>
      </c>
      <c r="O13" s="37">
        <v>1</v>
      </c>
    </row>
    <row r="14" spans="1:15" x14ac:dyDescent="0.3">
      <c r="A14" s="4">
        <v>9</v>
      </c>
      <c r="B14" s="37">
        <v>3</v>
      </c>
      <c r="C14" s="37">
        <v>3</v>
      </c>
      <c r="D14" s="37">
        <v>3</v>
      </c>
      <c r="E14" s="37">
        <v>3</v>
      </c>
      <c r="F14" s="37">
        <v>3</v>
      </c>
      <c r="G14" s="37">
        <v>3</v>
      </c>
      <c r="H14" s="37">
        <v>3</v>
      </c>
      <c r="I14" s="38">
        <v>3</v>
      </c>
      <c r="J14" s="37">
        <v>3</v>
      </c>
      <c r="K14" s="37">
        <v>2</v>
      </c>
      <c r="L14" s="37">
        <v>3</v>
      </c>
      <c r="M14" s="37">
        <v>2</v>
      </c>
      <c r="N14" s="37">
        <v>3</v>
      </c>
      <c r="O14" s="37">
        <v>3</v>
      </c>
    </row>
    <row r="15" spans="1:15" x14ac:dyDescent="0.3">
      <c r="A15" s="4">
        <v>10</v>
      </c>
      <c r="B15" s="37">
        <v>2</v>
      </c>
      <c r="C15" s="37">
        <v>2</v>
      </c>
      <c r="D15" s="37">
        <v>1</v>
      </c>
      <c r="E15" s="37">
        <v>2</v>
      </c>
      <c r="F15" s="37">
        <v>2</v>
      </c>
      <c r="G15" s="37">
        <v>1</v>
      </c>
      <c r="H15" s="37">
        <v>2</v>
      </c>
      <c r="I15" s="38">
        <v>2</v>
      </c>
      <c r="J15" s="37">
        <v>2</v>
      </c>
      <c r="K15" s="37">
        <v>2</v>
      </c>
      <c r="L15" s="37">
        <v>2</v>
      </c>
      <c r="M15" s="37">
        <v>2</v>
      </c>
      <c r="N15" s="37">
        <v>1</v>
      </c>
      <c r="O15" s="37">
        <v>1</v>
      </c>
    </row>
    <row r="16" spans="1:15" x14ac:dyDescent="0.3">
      <c r="A16" s="4">
        <v>11</v>
      </c>
      <c r="B16" s="37">
        <v>2</v>
      </c>
      <c r="C16" s="37">
        <v>2</v>
      </c>
      <c r="D16" s="37">
        <v>3</v>
      </c>
      <c r="E16" s="37">
        <v>3</v>
      </c>
      <c r="F16" s="37">
        <v>3</v>
      </c>
      <c r="G16" s="37">
        <v>2</v>
      </c>
      <c r="H16" s="37">
        <v>2</v>
      </c>
      <c r="I16" s="38">
        <v>1</v>
      </c>
      <c r="J16" s="37">
        <v>2</v>
      </c>
      <c r="K16" s="37">
        <v>2</v>
      </c>
      <c r="L16" s="37">
        <v>3</v>
      </c>
      <c r="M16" s="37">
        <v>2</v>
      </c>
      <c r="N16" s="37">
        <v>3</v>
      </c>
      <c r="O16" s="37">
        <v>2</v>
      </c>
    </row>
    <row r="17" spans="1:15" x14ac:dyDescent="0.3">
      <c r="A17" s="4">
        <v>12</v>
      </c>
      <c r="B17" s="37">
        <v>2</v>
      </c>
      <c r="C17" s="37">
        <v>3</v>
      </c>
      <c r="D17" s="37">
        <v>3</v>
      </c>
      <c r="E17" s="37">
        <v>3</v>
      </c>
      <c r="F17" s="37">
        <v>2</v>
      </c>
      <c r="G17" s="37">
        <v>3</v>
      </c>
      <c r="H17" s="37">
        <v>3</v>
      </c>
      <c r="I17" s="38">
        <v>2</v>
      </c>
      <c r="J17" s="37">
        <v>3</v>
      </c>
      <c r="K17" s="37">
        <v>3</v>
      </c>
      <c r="L17" s="37">
        <v>2</v>
      </c>
      <c r="M17" s="37">
        <v>3</v>
      </c>
      <c r="N17" s="37">
        <v>2</v>
      </c>
      <c r="O17" s="37">
        <v>2</v>
      </c>
    </row>
    <row r="18" spans="1:15" x14ac:dyDescent="0.3">
      <c r="A18" s="4">
        <v>13</v>
      </c>
      <c r="B18" s="37">
        <v>3</v>
      </c>
      <c r="C18" s="37">
        <v>2</v>
      </c>
      <c r="D18" s="37">
        <v>3</v>
      </c>
      <c r="E18" s="37">
        <v>3</v>
      </c>
      <c r="F18" s="37">
        <v>2</v>
      </c>
      <c r="G18" s="37">
        <v>2</v>
      </c>
      <c r="H18" s="37">
        <v>2</v>
      </c>
      <c r="I18" s="38">
        <v>2</v>
      </c>
      <c r="J18" s="37">
        <v>2</v>
      </c>
      <c r="K18" s="37">
        <v>2</v>
      </c>
      <c r="L18" s="37">
        <v>2</v>
      </c>
      <c r="M18" s="37">
        <v>3</v>
      </c>
      <c r="N18" s="37">
        <v>2</v>
      </c>
      <c r="O18" s="37">
        <v>2</v>
      </c>
    </row>
    <row r="19" spans="1:15" x14ac:dyDescent="0.3">
      <c r="A19" s="23" t="s">
        <v>12</v>
      </c>
      <c r="B19" s="7">
        <f t="shared" ref="B19:O19" si="0">COUNTIF(B6:B18, 3)</f>
        <v>5</v>
      </c>
      <c r="C19" s="7">
        <f t="shared" si="0"/>
        <v>2</v>
      </c>
      <c r="D19" s="7">
        <f t="shared" si="0"/>
        <v>7</v>
      </c>
      <c r="E19" s="7">
        <f t="shared" si="0"/>
        <v>7</v>
      </c>
      <c r="F19" s="7">
        <f t="shared" si="0"/>
        <v>4</v>
      </c>
      <c r="G19" s="7">
        <f t="shared" si="0"/>
        <v>4</v>
      </c>
      <c r="H19" s="7">
        <f t="shared" si="0"/>
        <v>5</v>
      </c>
      <c r="I19" s="7">
        <f t="shared" si="0"/>
        <v>3</v>
      </c>
      <c r="J19" s="7">
        <f t="shared" si="0"/>
        <v>5</v>
      </c>
      <c r="K19" s="7">
        <f t="shared" si="0"/>
        <v>4</v>
      </c>
      <c r="L19" s="7">
        <f t="shared" si="0"/>
        <v>4</v>
      </c>
      <c r="M19" s="7">
        <f t="shared" si="0"/>
        <v>5</v>
      </c>
      <c r="N19" s="7">
        <f t="shared" si="0"/>
        <v>4</v>
      </c>
      <c r="O19" s="7">
        <f t="shared" si="0"/>
        <v>2</v>
      </c>
    </row>
    <row r="20" spans="1:15" x14ac:dyDescent="0.3">
      <c r="A20" s="23" t="s">
        <v>13</v>
      </c>
      <c r="B20" s="7">
        <f t="shared" ref="B20:O20" si="1">COUNTIF(B6:B18, 2)</f>
        <v>7</v>
      </c>
      <c r="C20" s="7">
        <f t="shared" si="1"/>
        <v>10</v>
      </c>
      <c r="D20" s="7">
        <f t="shared" si="1"/>
        <v>3</v>
      </c>
      <c r="E20" s="7">
        <f t="shared" si="1"/>
        <v>5</v>
      </c>
      <c r="F20" s="7">
        <f t="shared" si="1"/>
        <v>8</v>
      </c>
      <c r="G20" s="7">
        <f t="shared" si="1"/>
        <v>5</v>
      </c>
      <c r="H20" s="7">
        <f t="shared" si="1"/>
        <v>7</v>
      </c>
      <c r="I20" s="7">
        <f t="shared" si="1"/>
        <v>8</v>
      </c>
      <c r="J20" s="7">
        <f t="shared" si="1"/>
        <v>8</v>
      </c>
      <c r="K20" s="7">
        <f t="shared" si="1"/>
        <v>9</v>
      </c>
      <c r="L20" s="7">
        <f t="shared" si="1"/>
        <v>6</v>
      </c>
      <c r="M20" s="7">
        <f t="shared" si="1"/>
        <v>8</v>
      </c>
      <c r="N20" s="7">
        <f t="shared" si="1"/>
        <v>6</v>
      </c>
      <c r="O20" s="7">
        <f t="shared" si="1"/>
        <v>7</v>
      </c>
    </row>
    <row r="21" spans="1:15" x14ac:dyDescent="0.3">
      <c r="A21" s="23" t="s">
        <v>14</v>
      </c>
      <c r="B21" s="7">
        <f t="shared" ref="B21:O21" si="2">COUNTIF(B6:B18, 1)</f>
        <v>1</v>
      </c>
      <c r="C21" s="7">
        <f t="shared" si="2"/>
        <v>1</v>
      </c>
      <c r="D21" s="7">
        <f t="shared" si="2"/>
        <v>3</v>
      </c>
      <c r="E21" s="7">
        <f t="shared" si="2"/>
        <v>1</v>
      </c>
      <c r="F21" s="7">
        <f t="shared" si="2"/>
        <v>1</v>
      </c>
      <c r="G21" s="7">
        <f t="shared" si="2"/>
        <v>4</v>
      </c>
      <c r="H21" s="7">
        <f t="shared" si="2"/>
        <v>1</v>
      </c>
      <c r="I21" s="7">
        <f t="shared" si="2"/>
        <v>2</v>
      </c>
      <c r="J21" s="7">
        <f t="shared" si="2"/>
        <v>0</v>
      </c>
      <c r="K21" s="7">
        <f t="shared" si="2"/>
        <v>0</v>
      </c>
      <c r="L21" s="7">
        <f t="shared" si="2"/>
        <v>3</v>
      </c>
      <c r="M21" s="7">
        <f t="shared" si="2"/>
        <v>0</v>
      </c>
      <c r="N21" s="7">
        <f t="shared" si="2"/>
        <v>3</v>
      </c>
      <c r="O21" s="7">
        <f t="shared" si="2"/>
        <v>4</v>
      </c>
    </row>
    <row r="22" spans="1:15" x14ac:dyDescent="0.3">
      <c r="A22" s="8" t="s">
        <v>15</v>
      </c>
      <c r="B22" s="8">
        <f t="shared" ref="B22:O22" si="3">SUM(B6:B18)</f>
        <v>30</v>
      </c>
      <c r="C22" s="8">
        <f t="shared" si="3"/>
        <v>27</v>
      </c>
      <c r="D22" s="8">
        <f t="shared" si="3"/>
        <v>30</v>
      </c>
      <c r="E22" s="8">
        <f t="shared" si="3"/>
        <v>32</v>
      </c>
      <c r="F22" s="8">
        <f t="shared" si="3"/>
        <v>29</v>
      </c>
      <c r="G22" s="8">
        <f t="shared" si="3"/>
        <v>26</v>
      </c>
      <c r="H22" s="8">
        <f t="shared" si="3"/>
        <v>30</v>
      </c>
      <c r="I22" s="8">
        <f t="shared" si="3"/>
        <v>27</v>
      </c>
      <c r="J22" s="8">
        <f t="shared" si="3"/>
        <v>31</v>
      </c>
      <c r="K22" s="8">
        <f t="shared" si="3"/>
        <v>30</v>
      </c>
      <c r="L22" s="8">
        <f t="shared" si="3"/>
        <v>27</v>
      </c>
      <c r="M22" s="8">
        <f t="shared" si="3"/>
        <v>31</v>
      </c>
      <c r="N22" s="8">
        <f t="shared" si="3"/>
        <v>27</v>
      </c>
      <c r="O22" s="8">
        <f t="shared" si="3"/>
        <v>24</v>
      </c>
    </row>
    <row r="23" spans="1:15" x14ac:dyDescent="0.3">
      <c r="A23" s="8" t="s">
        <v>16</v>
      </c>
      <c r="B23" s="9">
        <f t="shared" ref="B23:O23" si="4">AVERAGE(B6:B18)</f>
        <v>2.3076923076923075</v>
      </c>
      <c r="C23" s="9">
        <f t="shared" si="4"/>
        <v>2.0769230769230771</v>
      </c>
      <c r="D23" s="9">
        <f t="shared" si="4"/>
        <v>2.3076923076923075</v>
      </c>
      <c r="E23" s="9">
        <f t="shared" si="4"/>
        <v>2.4615384615384617</v>
      </c>
      <c r="F23" s="9">
        <f t="shared" si="4"/>
        <v>2.2307692307692308</v>
      </c>
      <c r="G23" s="9">
        <f t="shared" si="4"/>
        <v>2</v>
      </c>
      <c r="H23" s="9">
        <f t="shared" si="4"/>
        <v>2.3076923076923075</v>
      </c>
      <c r="I23" s="9">
        <f t="shared" si="4"/>
        <v>2.0769230769230771</v>
      </c>
      <c r="J23" s="9">
        <f t="shared" si="4"/>
        <v>2.3846153846153846</v>
      </c>
      <c r="K23" s="9">
        <f t="shared" si="4"/>
        <v>2.3076923076923075</v>
      </c>
      <c r="L23" s="9">
        <f t="shared" si="4"/>
        <v>2.0769230769230771</v>
      </c>
      <c r="M23" s="9">
        <f t="shared" si="4"/>
        <v>2.3846153846153846</v>
      </c>
      <c r="N23" s="9">
        <f t="shared" si="4"/>
        <v>2.0769230769230771</v>
      </c>
      <c r="O23" s="9">
        <f t="shared" si="4"/>
        <v>1.8461538461538463</v>
      </c>
    </row>
    <row r="24" spans="1:15" x14ac:dyDescent="0.3">
      <c r="A24" s="8" t="s">
        <v>17</v>
      </c>
      <c r="B24" s="55">
        <f>AVERAGE(B6:I18)</f>
        <v>2.2211538461538463</v>
      </c>
      <c r="C24" s="56"/>
      <c r="D24" s="56"/>
      <c r="E24" s="56"/>
      <c r="F24" s="56"/>
      <c r="G24" s="56"/>
      <c r="H24" s="56"/>
      <c r="I24" s="56"/>
      <c r="J24" s="57">
        <f>AVERAGE(J6:O18)</f>
        <v>2.1794871794871793</v>
      </c>
      <c r="K24" s="58"/>
      <c r="L24" s="58"/>
      <c r="M24" s="58"/>
      <c r="N24" s="58"/>
      <c r="O24" s="59"/>
    </row>
    <row r="25" spans="1:15" ht="16.5" customHeight="1" x14ac:dyDescent="0.3">
      <c r="A25" s="44" t="s">
        <v>18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</sheetData>
  <mergeCells count="8">
    <mergeCell ref="A25:O25"/>
    <mergeCell ref="B24:I24"/>
    <mergeCell ref="J24:O24"/>
    <mergeCell ref="A1:O1"/>
    <mergeCell ref="A2:A3"/>
    <mergeCell ref="B2:O2"/>
    <mergeCell ref="B3:I3"/>
    <mergeCell ref="J3:O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7"/>
  <sheetViews>
    <sheetView zoomScale="70" zoomScaleNormal="70" workbookViewId="0">
      <selection activeCell="K31" sqref="K31"/>
    </sheetView>
  </sheetViews>
  <sheetFormatPr defaultColWidth="9" defaultRowHeight="15" x14ac:dyDescent="0.3"/>
  <cols>
    <col min="1" max="1" width="14.75" style="2" customWidth="1"/>
    <col min="2" max="9" width="20.75" style="1" customWidth="1"/>
    <col min="10" max="16384" width="9" style="1"/>
  </cols>
  <sheetData>
    <row r="1" spans="1:9" ht="18.75" x14ac:dyDescent="0.3">
      <c r="A1" s="61" t="s">
        <v>126</v>
      </c>
      <c r="B1" s="61"/>
      <c r="C1" s="61"/>
      <c r="D1" s="61"/>
      <c r="E1" s="61"/>
      <c r="F1" s="61"/>
      <c r="G1" s="61"/>
      <c r="H1" s="61"/>
      <c r="I1" s="61"/>
    </row>
    <row r="2" spans="1:9" ht="15.75" customHeight="1" x14ac:dyDescent="0.3">
      <c r="A2" s="45" t="s">
        <v>21</v>
      </c>
      <c r="B2" s="46" t="s">
        <v>110</v>
      </c>
      <c r="C2" s="47"/>
      <c r="D2" s="47"/>
      <c r="E2" s="47"/>
      <c r="F2" s="47"/>
      <c r="G2" s="47"/>
      <c r="H2" s="47"/>
      <c r="I2" s="48"/>
    </row>
    <row r="3" spans="1:9" ht="55.5" customHeight="1" x14ac:dyDescent="0.3">
      <c r="A3" s="45"/>
      <c r="B3" s="52" t="s">
        <v>111</v>
      </c>
      <c r="C3" s="53"/>
      <c r="D3" s="53"/>
      <c r="E3" s="53"/>
      <c r="F3" s="52" t="s">
        <v>112</v>
      </c>
      <c r="G3" s="53"/>
      <c r="H3" s="53"/>
      <c r="I3" s="54"/>
    </row>
    <row r="4" spans="1:9" ht="42.75" x14ac:dyDescent="0.3">
      <c r="A4" s="3" t="s">
        <v>11</v>
      </c>
      <c r="B4" s="8" t="s">
        <v>71</v>
      </c>
      <c r="C4" s="8" t="s">
        <v>72</v>
      </c>
      <c r="D4" s="8" t="s">
        <v>73</v>
      </c>
      <c r="E4" s="8" t="s">
        <v>74</v>
      </c>
      <c r="F4" s="8" t="s">
        <v>75</v>
      </c>
      <c r="G4" s="8" t="s">
        <v>76</v>
      </c>
      <c r="H4" s="8" t="s">
        <v>77</v>
      </c>
      <c r="I4" s="8" t="s">
        <v>78</v>
      </c>
    </row>
    <row r="5" spans="1:9" x14ac:dyDescent="0.3">
      <c r="A5" s="3" t="s">
        <v>22</v>
      </c>
      <c r="B5" s="8">
        <v>35</v>
      </c>
      <c r="C5" s="8">
        <v>35</v>
      </c>
      <c r="D5" s="8">
        <v>35</v>
      </c>
      <c r="E5" s="8">
        <v>35</v>
      </c>
      <c r="F5" s="8">
        <v>13</v>
      </c>
      <c r="G5" s="8">
        <v>13</v>
      </c>
      <c r="H5" s="8">
        <v>13</v>
      </c>
      <c r="I5" s="8">
        <v>13</v>
      </c>
    </row>
    <row r="6" spans="1:9" x14ac:dyDescent="0.3">
      <c r="A6" s="4">
        <v>1</v>
      </c>
      <c r="B6" s="37">
        <v>3</v>
      </c>
      <c r="C6" s="37">
        <v>3</v>
      </c>
      <c r="D6" s="37">
        <v>3</v>
      </c>
      <c r="E6" s="37">
        <v>3</v>
      </c>
      <c r="F6" s="37">
        <v>3</v>
      </c>
      <c r="G6" s="37">
        <v>3</v>
      </c>
      <c r="H6" s="37">
        <v>3</v>
      </c>
      <c r="I6" s="37">
        <v>3</v>
      </c>
    </row>
    <row r="7" spans="1:9" x14ac:dyDescent="0.3">
      <c r="A7" s="4">
        <v>2</v>
      </c>
      <c r="B7" s="37">
        <v>3</v>
      </c>
      <c r="C7" s="37">
        <v>3</v>
      </c>
      <c r="D7" s="37">
        <v>3</v>
      </c>
      <c r="E7" s="37">
        <v>3</v>
      </c>
      <c r="F7" s="37">
        <v>3</v>
      </c>
      <c r="G7" s="37">
        <v>3</v>
      </c>
      <c r="H7" s="37">
        <v>3</v>
      </c>
      <c r="I7" s="37">
        <v>3</v>
      </c>
    </row>
    <row r="8" spans="1:9" x14ac:dyDescent="0.3">
      <c r="A8" s="4">
        <v>3</v>
      </c>
      <c r="B8" s="37">
        <v>3</v>
      </c>
      <c r="C8" s="37">
        <v>3</v>
      </c>
      <c r="D8" s="37">
        <v>2</v>
      </c>
      <c r="E8" s="37">
        <v>3</v>
      </c>
      <c r="F8" s="37">
        <v>3</v>
      </c>
      <c r="G8" s="37">
        <v>3</v>
      </c>
      <c r="H8" s="37">
        <v>3</v>
      </c>
      <c r="I8" s="37">
        <v>3</v>
      </c>
    </row>
    <row r="9" spans="1:9" x14ac:dyDescent="0.3">
      <c r="A9" s="4">
        <v>4</v>
      </c>
      <c r="B9" s="37">
        <v>3</v>
      </c>
      <c r="C9" s="37">
        <v>3</v>
      </c>
      <c r="D9" s="37">
        <v>3</v>
      </c>
      <c r="E9" s="37">
        <v>3</v>
      </c>
      <c r="F9" s="37">
        <v>3</v>
      </c>
      <c r="G9" s="37">
        <v>2</v>
      </c>
      <c r="H9" s="37">
        <v>3</v>
      </c>
      <c r="I9" s="37">
        <v>2</v>
      </c>
    </row>
    <row r="10" spans="1:9" x14ac:dyDescent="0.3">
      <c r="A10" s="4">
        <v>5</v>
      </c>
      <c r="B10" s="37">
        <v>3</v>
      </c>
      <c r="C10" s="37">
        <v>3</v>
      </c>
      <c r="D10" s="37">
        <v>3</v>
      </c>
      <c r="E10" s="37">
        <v>3</v>
      </c>
      <c r="F10" s="37">
        <v>3</v>
      </c>
      <c r="G10" s="37">
        <v>3</v>
      </c>
      <c r="H10" s="37">
        <v>2</v>
      </c>
      <c r="I10" s="37">
        <v>2</v>
      </c>
    </row>
    <row r="11" spans="1:9" x14ac:dyDescent="0.3">
      <c r="A11" s="4">
        <v>6</v>
      </c>
      <c r="B11" s="37">
        <v>3</v>
      </c>
      <c r="C11" s="37">
        <v>3</v>
      </c>
      <c r="D11" s="37">
        <v>3</v>
      </c>
      <c r="E11" s="37">
        <v>3</v>
      </c>
      <c r="F11" s="37">
        <v>2</v>
      </c>
      <c r="G11" s="37">
        <v>2</v>
      </c>
      <c r="H11" s="37">
        <v>2</v>
      </c>
      <c r="I11" s="37">
        <v>2</v>
      </c>
    </row>
    <row r="12" spans="1:9" x14ac:dyDescent="0.3">
      <c r="A12" s="4">
        <v>7</v>
      </c>
      <c r="B12" s="37">
        <v>3</v>
      </c>
      <c r="C12" s="37">
        <v>3</v>
      </c>
      <c r="D12" s="37">
        <v>2</v>
      </c>
      <c r="E12" s="37">
        <v>3</v>
      </c>
      <c r="F12" s="37">
        <v>3</v>
      </c>
      <c r="G12" s="37">
        <v>3</v>
      </c>
      <c r="H12" s="37">
        <v>3</v>
      </c>
      <c r="I12" s="37">
        <v>3</v>
      </c>
    </row>
    <row r="13" spans="1:9" x14ac:dyDescent="0.3">
      <c r="A13" s="4">
        <v>8</v>
      </c>
      <c r="B13" s="37">
        <v>3</v>
      </c>
      <c r="C13" s="37">
        <v>3</v>
      </c>
      <c r="D13" s="37">
        <v>3</v>
      </c>
      <c r="E13" s="37">
        <v>3</v>
      </c>
      <c r="F13" s="37">
        <v>3</v>
      </c>
      <c r="G13" s="37">
        <v>2</v>
      </c>
      <c r="H13" s="37">
        <v>2</v>
      </c>
      <c r="I13" s="37">
        <v>3</v>
      </c>
    </row>
    <row r="14" spans="1:9" x14ac:dyDescent="0.3">
      <c r="A14" s="4">
        <v>9</v>
      </c>
      <c r="B14" s="37">
        <v>3</v>
      </c>
      <c r="C14" s="37">
        <v>3</v>
      </c>
      <c r="D14" s="37">
        <v>3</v>
      </c>
      <c r="E14" s="37">
        <v>3</v>
      </c>
      <c r="F14" s="37">
        <v>3</v>
      </c>
      <c r="G14" s="37">
        <v>2</v>
      </c>
      <c r="H14" s="37">
        <v>2</v>
      </c>
      <c r="I14" s="37">
        <v>2</v>
      </c>
    </row>
    <row r="15" spans="1:9" x14ac:dyDescent="0.3">
      <c r="A15" s="4">
        <v>10</v>
      </c>
      <c r="B15" s="37">
        <v>3</v>
      </c>
      <c r="C15" s="37">
        <v>3</v>
      </c>
      <c r="D15" s="37">
        <v>3</v>
      </c>
      <c r="E15" s="37">
        <v>2</v>
      </c>
      <c r="F15" s="37">
        <v>2</v>
      </c>
      <c r="G15" s="37">
        <v>2</v>
      </c>
      <c r="H15" s="37">
        <v>2</v>
      </c>
      <c r="I15" s="37">
        <v>2</v>
      </c>
    </row>
    <row r="16" spans="1:9" x14ac:dyDescent="0.3">
      <c r="A16" s="4">
        <v>11</v>
      </c>
      <c r="B16" s="37">
        <v>3</v>
      </c>
      <c r="C16" s="37">
        <v>3</v>
      </c>
      <c r="D16" s="37">
        <v>3</v>
      </c>
      <c r="E16" s="37">
        <v>3</v>
      </c>
      <c r="F16" s="37">
        <v>2</v>
      </c>
      <c r="G16" s="37">
        <v>2</v>
      </c>
      <c r="H16" s="37">
        <v>1</v>
      </c>
      <c r="I16" s="37">
        <v>2</v>
      </c>
    </row>
    <row r="17" spans="1:9" x14ac:dyDescent="0.3">
      <c r="A17" s="4">
        <v>12</v>
      </c>
      <c r="B17" s="37">
        <v>3</v>
      </c>
      <c r="C17" s="37">
        <v>2</v>
      </c>
      <c r="D17" s="37">
        <v>3</v>
      </c>
      <c r="E17" s="37">
        <v>2</v>
      </c>
      <c r="F17" s="37">
        <v>2</v>
      </c>
      <c r="G17" s="37">
        <v>2</v>
      </c>
      <c r="H17" s="37">
        <v>1</v>
      </c>
      <c r="I17" s="37">
        <v>2</v>
      </c>
    </row>
    <row r="18" spans="1:9" x14ac:dyDescent="0.3">
      <c r="A18" s="4">
        <v>13</v>
      </c>
      <c r="B18" s="37">
        <v>2</v>
      </c>
      <c r="C18" s="37">
        <v>2</v>
      </c>
      <c r="D18" s="37">
        <v>3</v>
      </c>
      <c r="E18" s="37">
        <v>1</v>
      </c>
      <c r="F18" s="37">
        <v>2</v>
      </c>
      <c r="G18" s="37">
        <v>2</v>
      </c>
      <c r="H18" s="37">
        <v>2</v>
      </c>
      <c r="I18" s="37">
        <v>2</v>
      </c>
    </row>
    <row r="19" spans="1:9" x14ac:dyDescent="0.3">
      <c r="A19" s="4">
        <v>14</v>
      </c>
      <c r="B19" s="37">
        <v>3</v>
      </c>
      <c r="C19" s="37">
        <v>3</v>
      </c>
      <c r="D19" s="37">
        <v>3</v>
      </c>
      <c r="E19" s="37">
        <v>3</v>
      </c>
      <c r="F19" s="37"/>
      <c r="G19" s="37"/>
      <c r="H19" s="37"/>
      <c r="I19" s="37"/>
    </row>
    <row r="20" spans="1:9" x14ac:dyDescent="0.3">
      <c r="A20" s="4">
        <v>15</v>
      </c>
      <c r="B20" s="37">
        <v>3</v>
      </c>
      <c r="C20" s="37">
        <v>3</v>
      </c>
      <c r="D20" s="37">
        <v>3</v>
      </c>
      <c r="E20" s="37">
        <v>2</v>
      </c>
      <c r="F20" s="37"/>
      <c r="G20" s="37"/>
      <c r="H20" s="37"/>
      <c r="I20" s="37"/>
    </row>
    <row r="21" spans="1:9" x14ac:dyDescent="0.3">
      <c r="A21" s="4">
        <v>16</v>
      </c>
      <c r="B21" s="37">
        <v>3</v>
      </c>
      <c r="C21" s="37">
        <v>2</v>
      </c>
      <c r="D21" s="37">
        <v>2</v>
      </c>
      <c r="E21" s="37">
        <v>2</v>
      </c>
      <c r="F21" s="37"/>
      <c r="G21" s="37"/>
      <c r="H21" s="37"/>
      <c r="I21" s="37"/>
    </row>
    <row r="22" spans="1:9" x14ac:dyDescent="0.3">
      <c r="A22" s="4">
        <v>17</v>
      </c>
      <c r="B22" s="37">
        <v>3</v>
      </c>
      <c r="C22" s="37">
        <v>3</v>
      </c>
      <c r="D22" s="37">
        <v>3</v>
      </c>
      <c r="E22" s="37">
        <v>3</v>
      </c>
      <c r="F22" s="37"/>
      <c r="G22" s="37"/>
      <c r="H22" s="37"/>
      <c r="I22" s="37"/>
    </row>
    <row r="23" spans="1:9" x14ac:dyDescent="0.3">
      <c r="A23" s="4">
        <v>18</v>
      </c>
      <c r="B23" s="37">
        <v>3</v>
      </c>
      <c r="C23" s="37">
        <v>3</v>
      </c>
      <c r="D23" s="37">
        <v>3</v>
      </c>
      <c r="E23" s="37">
        <v>3</v>
      </c>
      <c r="F23" s="37"/>
      <c r="G23" s="37"/>
      <c r="H23" s="37"/>
      <c r="I23" s="37"/>
    </row>
    <row r="24" spans="1:9" x14ac:dyDescent="0.3">
      <c r="A24" s="4">
        <v>19</v>
      </c>
      <c r="B24" s="37">
        <v>3</v>
      </c>
      <c r="C24" s="37">
        <v>3</v>
      </c>
      <c r="D24" s="37">
        <v>3</v>
      </c>
      <c r="E24" s="37">
        <v>3</v>
      </c>
      <c r="F24" s="37"/>
      <c r="G24" s="37"/>
      <c r="H24" s="37"/>
      <c r="I24" s="37"/>
    </row>
    <row r="25" spans="1:9" x14ac:dyDescent="0.3">
      <c r="A25" s="4">
        <v>20</v>
      </c>
      <c r="B25" s="37">
        <v>3</v>
      </c>
      <c r="C25" s="37">
        <v>3</v>
      </c>
      <c r="D25" s="37">
        <v>3</v>
      </c>
      <c r="E25" s="37">
        <v>3</v>
      </c>
      <c r="F25" s="37"/>
      <c r="G25" s="37"/>
      <c r="H25" s="37"/>
      <c r="I25" s="37"/>
    </row>
    <row r="26" spans="1:9" x14ac:dyDescent="0.3">
      <c r="A26" s="4">
        <v>21</v>
      </c>
      <c r="B26" s="37">
        <v>3</v>
      </c>
      <c r="C26" s="37">
        <v>3</v>
      </c>
      <c r="D26" s="37">
        <v>3</v>
      </c>
      <c r="E26" s="37">
        <v>3</v>
      </c>
      <c r="F26" s="37"/>
      <c r="G26" s="37"/>
      <c r="H26" s="37"/>
      <c r="I26" s="37"/>
    </row>
    <row r="27" spans="1:9" x14ac:dyDescent="0.3">
      <c r="A27" s="4">
        <v>22</v>
      </c>
      <c r="B27" s="37">
        <v>3</v>
      </c>
      <c r="C27" s="37">
        <v>3</v>
      </c>
      <c r="D27" s="37">
        <v>3</v>
      </c>
      <c r="E27" s="37">
        <v>3</v>
      </c>
      <c r="F27" s="37"/>
      <c r="G27" s="37"/>
      <c r="H27" s="37"/>
      <c r="I27" s="37"/>
    </row>
    <row r="28" spans="1:9" x14ac:dyDescent="0.3">
      <c r="A28" s="4">
        <v>23</v>
      </c>
      <c r="B28" s="37">
        <v>3</v>
      </c>
      <c r="C28" s="37">
        <v>3</v>
      </c>
      <c r="D28" s="37">
        <v>3</v>
      </c>
      <c r="E28" s="37">
        <v>3</v>
      </c>
      <c r="F28" s="37"/>
      <c r="G28" s="37"/>
      <c r="H28" s="37"/>
      <c r="I28" s="37"/>
    </row>
    <row r="29" spans="1:9" x14ac:dyDescent="0.3">
      <c r="A29" s="4">
        <v>24</v>
      </c>
      <c r="B29" s="37">
        <v>3</v>
      </c>
      <c r="C29" s="37">
        <v>3</v>
      </c>
      <c r="D29" s="37">
        <v>3</v>
      </c>
      <c r="E29" s="37">
        <v>3</v>
      </c>
      <c r="F29" s="37"/>
      <c r="G29" s="37"/>
      <c r="H29" s="37"/>
      <c r="I29" s="37"/>
    </row>
    <row r="30" spans="1:9" x14ac:dyDescent="0.3">
      <c r="A30" s="4">
        <v>25</v>
      </c>
      <c r="B30" s="37">
        <v>3</v>
      </c>
      <c r="C30" s="37">
        <v>3</v>
      </c>
      <c r="D30" s="37">
        <v>3</v>
      </c>
      <c r="E30" s="37">
        <v>3</v>
      </c>
      <c r="F30" s="37"/>
      <c r="G30" s="37"/>
      <c r="H30" s="37"/>
      <c r="I30" s="37"/>
    </row>
    <row r="31" spans="1:9" x14ac:dyDescent="0.3">
      <c r="A31" s="4">
        <v>26</v>
      </c>
      <c r="B31" s="37">
        <v>3</v>
      </c>
      <c r="C31" s="37">
        <v>3</v>
      </c>
      <c r="D31" s="37">
        <v>3</v>
      </c>
      <c r="E31" s="37">
        <v>2</v>
      </c>
      <c r="F31" s="37"/>
      <c r="G31" s="37"/>
      <c r="H31" s="37"/>
      <c r="I31" s="37"/>
    </row>
    <row r="32" spans="1:9" x14ac:dyDescent="0.3">
      <c r="A32" s="4">
        <v>27</v>
      </c>
      <c r="B32" s="37">
        <v>3</v>
      </c>
      <c r="C32" s="37">
        <v>3</v>
      </c>
      <c r="D32" s="37">
        <v>3</v>
      </c>
      <c r="E32" s="37">
        <v>3</v>
      </c>
      <c r="F32" s="37"/>
      <c r="G32" s="37"/>
      <c r="H32" s="37"/>
      <c r="I32" s="37"/>
    </row>
    <row r="33" spans="1:9" x14ac:dyDescent="0.3">
      <c r="A33" s="4">
        <v>28</v>
      </c>
      <c r="B33" s="37">
        <v>3</v>
      </c>
      <c r="C33" s="37">
        <v>3</v>
      </c>
      <c r="D33" s="37">
        <v>2</v>
      </c>
      <c r="E33" s="37">
        <v>2</v>
      </c>
      <c r="F33" s="37"/>
      <c r="G33" s="37"/>
      <c r="H33" s="37"/>
      <c r="I33" s="37"/>
    </row>
    <row r="34" spans="1:9" x14ac:dyDescent="0.3">
      <c r="A34" s="4">
        <v>29</v>
      </c>
      <c r="B34" s="37">
        <v>3</v>
      </c>
      <c r="C34" s="37">
        <v>3</v>
      </c>
      <c r="D34" s="37">
        <v>3</v>
      </c>
      <c r="E34" s="37">
        <v>3</v>
      </c>
      <c r="F34" s="37"/>
      <c r="G34" s="37"/>
      <c r="H34" s="37"/>
      <c r="I34" s="37"/>
    </row>
    <row r="35" spans="1:9" x14ac:dyDescent="0.3">
      <c r="A35" s="4">
        <v>30</v>
      </c>
      <c r="B35" s="37">
        <v>3</v>
      </c>
      <c r="C35" s="37">
        <v>3</v>
      </c>
      <c r="D35" s="37">
        <v>3</v>
      </c>
      <c r="E35" s="37">
        <v>3</v>
      </c>
      <c r="F35" s="37"/>
      <c r="G35" s="37"/>
      <c r="H35" s="37"/>
      <c r="I35" s="37"/>
    </row>
    <row r="36" spans="1:9" x14ac:dyDescent="0.3">
      <c r="A36" s="4">
        <v>31</v>
      </c>
      <c r="B36" s="37">
        <v>3</v>
      </c>
      <c r="C36" s="37">
        <v>3</v>
      </c>
      <c r="D36" s="37">
        <v>2</v>
      </c>
      <c r="E36" s="37">
        <v>3</v>
      </c>
      <c r="F36" s="37"/>
      <c r="G36" s="37"/>
      <c r="H36" s="37"/>
      <c r="I36" s="37"/>
    </row>
    <row r="37" spans="1:9" x14ac:dyDescent="0.3">
      <c r="A37" s="4">
        <v>32</v>
      </c>
      <c r="B37" s="37">
        <v>3</v>
      </c>
      <c r="C37" s="37">
        <v>3</v>
      </c>
      <c r="D37" s="37">
        <v>2</v>
      </c>
      <c r="E37" s="37">
        <v>2</v>
      </c>
      <c r="F37" s="37"/>
      <c r="G37" s="37"/>
      <c r="H37" s="37"/>
      <c r="I37" s="37"/>
    </row>
    <row r="38" spans="1:9" x14ac:dyDescent="0.3">
      <c r="A38" s="4">
        <v>33</v>
      </c>
      <c r="B38" s="37">
        <v>3</v>
      </c>
      <c r="C38" s="37">
        <v>3</v>
      </c>
      <c r="D38" s="37">
        <v>3</v>
      </c>
      <c r="E38" s="37">
        <v>3</v>
      </c>
      <c r="F38" s="37"/>
      <c r="G38" s="37"/>
      <c r="H38" s="37"/>
      <c r="I38" s="37"/>
    </row>
    <row r="39" spans="1:9" x14ac:dyDescent="0.3">
      <c r="A39" s="4">
        <v>34</v>
      </c>
      <c r="B39" s="37">
        <v>3</v>
      </c>
      <c r="C39" s="37">
        <v>3</v>
      </c>
      <c r="D39" s="37">
        <v>3</v>
      </c>
      <c r="E39" s="37">
        <v>3</v>
      </c>
      <c r="F39" s="37"/>
      <c r="G39" s="37"/>
      <c r="H39" s="37"/>
      <c r="I39" s="37"/>
    </row>
    <row r="40" spans="1:9" x14ac:dyDescent="0.3">
      <c r="A40" s="4">
        <v>35</v>
      </c>
      <c r="B40" s="37">
        <v>3</v>
      </c>
      <c r="C40" s="37">
        <v>3</v>
      </c>
      <c r="D40" s="37">
        <v>3</v>
      </c>
      <c r="E40" s="37">
        <v>3</v>
      </c>
      <c r="F40" s="37"/>
      <c r="G40" s="37"/>
      <c r="H40" s="37"/>
      <c r="I40" s="37"/>
    </row>
    <row r="41" spans="1:9" x14ac:dyDescent="0.3">
      <c r="A41" s="23" t="s">
        <v>12</v>
      </c>
      <c r="B41" s="7">
        <f t="shared" ref="B41:I41" si="0">COUNTIF(B6:B40, 3)</f>
        <v>34</v>
      </c>
      <c r="C41" s="7">
        <f t="shared" si="0"/>
        <v>32</v>
      </c>
      <c r="D41" s="7">
        <f t="shared" si="0"/>
        <v>29</v>
      </c>
      <c r="E41" s="7">
        <f t="shared" si="0"/>
        <v>27</v>
      </c>
      <c r="F41" s="7">
        <f t="shared" si="0"/>
        <v>8</v>
      </c>
      <c r="G41" s="7">
        <f t="shared" si="0"/>
        <v>5</v>
      </c>
      <c r="H41" s="7">
        <f t="shared" si="0"/>
        <v>5</v>
      </c>
      <c r="I41" s="7">
        <f t="shared" si="0"/>
        <v>5</v>
      </c>
    </row>
    <row r="42" spans="1:9" x14ac:dyDescent="0.3">
      <c r="A42" s="23" t="s">
        <v>13</v>
      </c>
      <c r="B42" s="7">
        <f t="shared" ref="B42:I42" si="1">COUNTIF(B6:B40, 2)</f>
        <v>1</v>
      </c>
      <c r="C42" s="7">
        <f t="shared" si="1"/>
        <v>3</v>
      </c>
      <c r="D42" s="7">
        <f t="shared" si="1"/>
        <v>6</v>
      </c>
      <c r="E42" s="7">
        <f t="shared" si="1"/>
        <v>7</v>
      </c>
      <c r="F42" s="7">
        <f t="shared" si="1"/>
        <v>5</v>
      </c>
      <c r="G42" s="7">
        <f t="shared" si="1"/>
        <v>8</v>
      </c>
      <c r="H42" s="7">
        <f t="shared" si="1"/>
        <v>6</v>
      </c>
      <c r="I42" s="7">
        <f t="shared" si="1"/>
        <v>8</v>
      </c>
    </row>
    <row r="43" spans="1:9" x14ac:dyDescent="0.3">
      <c r="A43" s="23" t="s">
        <v>14</v>
      </c>
      <c r="B43" s="7">
        <f t="shared" ref="B43:I43" si="2">COUNTIF(B6:B40, 1)</f>
        <v>0</v>
      </c>
      <c r="C43" s="7">
        <f t="shared" si="2"/>
        <v>0</v>
      </c>
      <c r="D43" s="7">
        <f t="shared" si="2"/>
        <v>0</v>
      </c>
      <c r="E43" s="7">
        <f t="shared" si="2"/>
        <v>1</v>
      </c>
      <c r="F43" s="7">
        <f t="shared" si="2"/>
        <v>0</v>
      </c>
      <c r="G43" s="7">
        <f t="shared" si="2"/>
        <v>0</v>
      </c>
      <c r="H43" s="7">
        <f t="shared" si="2"/>
        <v>2</v>
      </c>
      <c r="I43" s="7">
        <f t="shared" si="2"/>
        <v>0</v>
      </c>
    </row>
    <row r="44" spans="1:9" x14ac:dyDescent="0.3">
      <c r="A44" s="8" t="s">
        <v>15</v>
      </c>
      <c r="B44" s="8">
        <f t="shared" ref="B44:I44" si="3">SUM(B6:B40)</f>
        <v>104</v>
      </c>
      <c r="C44" s="8">
        <f t="shared" si="3"/>
        <v>102</v>
      </c>
      <c r="D44" s="8">
        <f t="shared" si="3"/>
        <v>99</v>
      </c>
      <c r="E44" s="8">
        <f t="shared" si="3"/>
        <v>96</v>
      </c>
      <c r="F44" s="8">
        <f t="shared" si="3"/>
        <v>34</v>
      </c>
      <c r="G44" s="8">
        <f t="shared" si="3"/>
        <v>31</v>
      </c>
      <c r="H44" s="8">
        <f t="shared" si="3"/>
        <v>29</v>
      </c>
      <c r="I44" s="8">
        <f t="shared" si="3"/>
        <v>31</v>
      </c>
    </row>
    <row r="45" spans="1:9" x14ac:dyDescent="0.3">
      <c r="A45" s="8" t="s">
        <v>16</v>
      </c>
      <c r="B45" s="9">
        <f t="shared" ref="B45:I45" si="4">AVERAGE(B6:B40)</f>
        <v>2.9714285714285715</v>
      </c>
      <c r="C45" s="9">
        <f t="shared" si="4"/>
        <v>2.9142857142857141</v>
      </c>
      <c r="D45" s="9">
        <f t="shared" si="4"/>
        <v>2.8285714285714287</v>
      </c>
      <c r="E45" s="9">
        <f t="shared" si="4"/>
        <v>2.7428571428571429</v>
      </c>
      <c r="F45" s="9">
        <f t="shared" si="4"/>
        <v>2.6153846153846154</v>
      </c>
      <c r="G45" s="9">
        <f t="shared" si="4"/>
        <v>2.3846153846153846</v>
      </c>
      <c r="H45" s="9">
        <f t="shared" si="4"/>
        <v>2.2307692307692308</v>
      </c>
      <c r="I45" s="9">
        <f t="shared" si="4"/>
        <v>2.3846153846153846</v>
      </c>
    </row>
    <row r="46" spans="1:9" x14ac:dyDescent="0.3">
      <c r="A46" s="8" t="s">
        <v>17</v>
      </c>
      <c r="B46" s="55">
        <f>AVERAGE(B6:E40)</f>
        <v>2.8642857142857143</v>
      </c>
      <c r="C46" s="56"/>
      <c r="D46" s="56"/>
      <c r="E46" s="56"/>
      <c r="F46" s="57">
        <f>AVERAGE(F6:I40)</f>
        <v>2.4038461538461537</v>
      </c>
      <c r="G46" s="58"/>
      <c r="H46" s="58"/>
      <c r="I46" s="59"/>
    </row>
    <row r="47" spans="1:9" ht="16.5" customHeight="1" x14ac:dyDescent="0.3">
      <c r="A47" s="60" t="s">
        <v>18</v>
      </c>
      <c r="B47" s="60"/>
      <c r="C47" s="60"/>
      <c r="D47" s="60"/>
      <c r="E47" s="60"/>
      <c r="F47" s="60"/>
      <c r="G47" s="60"/>
      <c r="H47" s="60"/>
      <c r="I47" s="60"/>
    </row>
  </sheetData>
  <mergeCells count="8">
    <mergeCell ref="B46:E46"/>
    <mergeCell ref="F46:I46"/>
    <mergeCell ref="A47:I47"/>
    <mergeCell ref="A1:I1"/>
    <mergeCell ref="A2:A3"/>
    <mergeCell ref="B2:I2"/>
    <mergeCell ref="B3:E3"/>
    <mergeCell ref="F3:I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zoomScaleNormal="100" workbookViewId="0">
      <selection activeCell="F12" sqref="F12"/>
    </sheetView>
  </sheetViews>
  <sheetFormatPr defaultColWidth="9" defaultRowHeight="15" x14ac:dyDescent="0.3"/>
  <cols>
    <col min="1" max="1" width="14.75" style="2" customWidth="1"/>
    <col min="2" max="8" width="20.75" style="1" customWidth="1"/>
    <col min="9" max="16384" width="9" style="1"/>
  </cols>
  <sheetData>
    <row r="1" spans="1:8" ht="18.75" x14ac:dyDescent="0.3">
      <c r="A1" s="61" t="s">
        <v>130</v>
      </c>
      <c r="B1" s="61"/>
      <c r="C1" s="61"/>
      <c r="D1" s="61"/>
      <c r="E1" s="61"/>
      <c r="F1" s="61"/>
      <c r="G1" s="61"/>
      <c r="H1" s="61"/>
    </row>
    <row r="2" spans="1:8" ht="15.75" customHeight="1" x14ac:dyDescent="0.3">
      <c r="A2" s="45" t="s">
        <v>21</v>
      </c>
      <c r="B2" s="46" t="s">
        <v>113</v>
      </c>
      <c r="C2" s="47"/>
      <c r="D2" s="47"/>
      <c r="E2" s="47"/>
      <c r="F2" s="47"/>
      <c r="G2" s="47"/>
      <c r="H2" s="48"/>
    </row>
    <row r="3" spans="1:8" ht="55.5" customHeight="1" x14ac:dyDescent="0.3">
      <c r="A3" s="45"/>
      <c r="B3" s="52" t="s">
        <v>114</v>
      </c>
      <c r="C3" s="53"/>
      <c r="D3" s="53"/>
      <c r="E3" s="53"/>
      <c r="F3" s="52" t="s">
        <v>83</v>
      </c>
      <c r="G3" s="53"/>
      <c r="H3" s="54"/>
    </row>
    <row r="4" spans="1:8" ht="42.75" x14ac:dyDescent="0.3">
      <c r="A4" s="3" t="s">
        <v>11</v>
      </c>
      <c r="B4" s="8" t="s">
        <v>79</v>
      </c>
      <c r="C4" s="8" t="s">
        <v>80</v>
      </c>
      <c r="D4" s="8" t="s">
        <v>81</v>
      </c>
      <c r="E4" s="8" t="s">
        <v>82</v>
      </c>
      <c r="F4" s="8" t="s">
        <v>84</v>
      </c>
      <c r="G4" s="8" t="s">
        <v>85</v>
      </c>
      <c r="H4" s="8" t="s">
        <v>86</v>
      </c>
    </row>
    <row r="5" spans="1:8" x14ac:dyDescent="0.3">
      <c r="A5" s="3" t="s">
        <v>22</v>
      </c>
      <c r="B5" s="8">
        <v>13</v>
      </c>
      <c r="C5" s="8">
        <v>13</v>
      </c>
      <c r="D5" s="8">
        <v>13</v>
      </c>
      <c r="E5" s="8">
        <v>13</v>
      </c>
      <c r="F5" s="8">
        <v>7</v>
      </c>
      <c r="G5" s="8">
        <v>7</v>
      </c>
      <c r="H5" s="8">
        <v>7</v>
      </c>
    </row>
    <row r="6" spans="1:8" x14ac:dyDescent="0.3">
      <c r="A6" s="4">
        <v>1</v>
      </c>
      <c r="B6" s="37">
        <v>2</v>
      </c>
      <c r="C6" s="37">
        <v>2</v>
      </c>
      <c r="D6" s="37">
        <v>2</v>
      </c>
      <c r="E6" s="37">
        <v>2</v>
      </c>
      <c r="F6" s="37">
        <v>2</v>
      </c>
      <c r="G6" s="37">
        <v>3</v>
      </c>
      <c r="H6" s="37">
        <v>3</v>
      </c>
    </row>
    <row r="7" spans="1:8" x14ac:dyDescent="0.3">
      <c r="A7" s="4">
        <v>2</v>
      </c>
      <c r="B7" s="37">
        <v>2</v>
      </c>
      <c r="C7" s="37">
        <v>3</v>
      </c>
      <c r="D7" s="37">
        <v>2</v>
      </c>
      <c r="E7" s="37">
        <v>2</v>
      </c>
      <c r="F7" s="37">
        <v>2</v>
      </c>
      <c r="G7" s="37">
        <v>2</v>
      </c>
      <c r="H7" s="37">
        <v>2</v>
      </c>
    </row>
    <row r="8" spans="1:8" x14ac:dyDescent="0.3">
      <c r="A8" s="4">
        <v>3</v>
      </c>
      <c r="B8" s="37">
        <v>3</v>
      </c>
      <c r="C8" s="37">
        <v>3</v>
      </c>
      <c r="D8" s="37">
        <v>2</v>
      </c>
      <c r="E8" s="37">
        <v>2</v>
      </c>
      <c r="F8" s="37">
        <v>3</v>
      </c>
      <c r="G8" s="37">
        <v>3</v>
      </c>
      <c r="H8" s="37">
        <v>3</v>
      </c>
    </row>
    <row r="9" spans="1:8" x14ac:dyDescent="0.3">
      <c r="A9" s="4">
        <v>4</v>
      </c>
      <c r="B9" s="37">
        <v>2</v>
      </c>
      <c r="C9" s="37">
        <v>2</v>
      </c>
      <c r="D9" s="37">
        <v>1</v>
      </c>
      <c r="E9" s="37">
        <v>1</v>
      </c>
      <c r="F9" s="37">
        <v>3</v>
      </c>
      <c r="G9" s="37">
        <v>3</v>
      </c>
      <c r="H9" s="37">
        <v>3</v>
      </c>
    </row>
    <row r="10" spans="1:8" x14ac:dyDescent="0.3">
      <c r="A10" s="4">
        <v>5</v>
      </c>
      <c r="B10" s="37">
        <v>3</v>
      </c>
      <c r="C10" s="37">
        <v>2</v>
      </c>
      <c r="D10" s="37">
        <v>2</v>
      </c>
      <c r="E10" s="37">
        <v>3</v>
      </c>
      <c r="F10" s="37">
        <v>3</v>
      </c>
      <c r="G10" s="37">
        <v>3</v>
      </c>
      <c r="H10" s="37">
        <v>3</v>
      </c>
    </row>
    <row r="11" spans="1:8" x14ac:dyDescent="0.3">
      <c r="A11" s="4">
        <v>6</v>
      </c>
      <c r="B11" s="37">
        <v>2</v>
      </c>
      <c r="C11" s="37">
        <v>2</v>
      </c>
      <c r="D11" s="37">
        <v>1</v>
      </c>
      <c r="E11" s="37">
        <v>1</v>
      </c>
      <c r="F11" s="37">
        <v>3</v>
      </c>
      <c r="G11" s="37">
        <v>3</v>
      </c>
      <c r="H11" s="37">
        <v>3</v>
      </c>
    </row>
    <row r="12" spans="1:8" x14ac:dyDescent="0.3">
      <c r="A12" s="4">
        <v>7</v>
      </c>
      <c r="B12" s="37">
        <v>2</v>
      </c>
      <c r="C12" s="37">
        <v>2</v>
      </c>
      <c r="D12" s="37">
        <v>3</v>
      </c>
      <c r="E12" s="37">
        <v>2</v>
      </c>
      <c r="F12" s="37">
        <v>1</v>
      </c>
      <c r="G12" s="37">
        <v>2</v>
      </c>
      <c r="H12" s="37">
        <v>1</v>
      </c>
    </row>
    <row r="13" spans="1:8" x14ac:dyDescent="0.3">
      <c r="A13" s="4">
        <v>8</v>
      </c>
      <c r="B13" s="37">
        <v>2</v>
      </c>
      <c r="C13" s="37">
        <v>2</v>
      </c>
      <c r="D13" s="37">
        <v>1</v>
      </c>
      <c r="E13" s="37">
        <v>2</v>
      </c>
      <c r="F13" s="37"/>
      <c r="G13" s="37"/>
      <c r="H13" s="37"/>
    </row>
    <row r="14" spans="1:8" x14ac:dyDescent="0.3">
      <c r="A14" s="4">
        <v>9</v>
      </c>
      <c r="B14" s="37">
        <v>3</v>
      </c>
      <c r="C14" s="37">
        <v>2</v>
      </c>
      <c r="D14" s="37">
        <v>2</v>
      </c>
      <c r="E14" s="37">
        <v>3</v>
      </c>
      <c r="F14" s="37"/>
      <c r="G14" s="37"/>
      <c r="H14" s="37"/>
    </row>
    <row r="15" spans="1:8" x14ac:dyDescent="0.3">
      <c r="A15" s="4">
        <v>10</v>
      </c>
      <c r="B15" s="37">
        <v>2</v>
      </c>
      <c r="C15" s="37">
        <v>2</v>
      </c>
      <c r="D15" s="37">
        <v>1</v>
      </c>
      <c r="E15" s="37">
        <v>1</v>
      </c>
      <c r="F15" s="37"/>
      <c r="G15" s="37"/>
      <c r="H15" s="37"/>
    </row>
    <row r="16" spans="1:8" x14ac:dyDescent="0.3">
      <c r="A16" s="4">
        <v>11</v>
      </c>
      <c r="B16" s="37">
        <v>3</v>
      </c>
      <c r="C16" s="37">
        <v>3</v>
      </c>
      <c r="D16" s="37">
        <v>3</v>
      </c>
      <c r="E16" s="37">
        <v>2</v>
      </c>
      <c r="F16" s="37"/>
      <c r="G16" s="37"/>
      <c r="H16" s="37"/>
    </row>
    <row r="17" spans="1:8" x14ac:dyDescent="0.3">
      <c r="A17" s="4">
        <v>12</v>
      </c>
      <c r="B17" s="37">
        <v>2</v>
      </c>
      <c r="C17" s="37">
        <v>3</v>
      </c>
      <c r="D17" s="37">
        <v>2</v>
      </c>
      <c r="E17" s="37">
        <v>3</v>
      </c>
      <c r="F17" s="37"/>
      <c r="G17" s="37"/>
      <c r="H17" s="37"/>
    </row>
    <row r="18" spans="1:8" x14ac:dyDescent="0.3">
      <c r="A18" s="4">
        <v>13</v>
      </c>
      <c r="B18" s="37">
        <v>2</v>
      </c>
      <c r="C18" s="37">
        <v>3</v>
      </c>
      <c r="D18" s="37">
        <v>3</v>
      </c>
      <c r="E18" s="37">
        <v>3</v>
      </c>
      <c r="F18" s="37"/>
      <c r="G18" s="37"/>
      <c r="H18" s="37"/>
    </row>
    <row r="19" spans="1:8" x14ac:dyDescent="0.3">
      <c r="A19" s="23" t="s">
        <v>12</v>
      </c>
      <c r="B19" s="7">
        <f>COUNTIF(B6:B18, 3)</f>
        <v>4</v>
      </c>
      <c r="C19" s="7">
        <f t="shared" ref="C19:G19" si="0">COUNTIF(C6:C18, 3)</f>
        <v>5</v>
      </c>
      <c r="D19" s="7">
        <f t="shared" si="0"/>
        <v>3</v>
      </c>
      <c r="E19" s="7">
        <f t="shared" si="0"/>
        <v>4</v>
      </c>
      <c r="F19" s="7">
        <f t="shared" si="0"/>
        <v>4</v>
      </c>
      <c r="G19" s="7">
        <f t="shared" si="0"/>
        <v>5</v>
      </c>
      <c r="H19" s="7">
        <f>COUNTIF(H6:H18, 3)</f>
        <v>5</v>
      </c>
    </row>
    <row r="20" spans="1:8" x14ac:dyDescent="0.3">
      <c r="A20" s="23" t="s">
        <v>13</v>
      </c>
      <c r="B20" s="7">
        <f>COUNTIF(B6:B18, 2)</f>
        <v>9</v>
      </c>
      <c r="C20" s="7">
        <f t="shared" ref="C20:G20" si="1">COUNTIF(C6:C18, 2)</f>
        <v>8</v>
      </c>
      <c r="D20" s="7">
        <f t="shared" si="1"/>
        <v>6</v>
      </c>
      <c r="E20" s="7">
        <f t="shared" si="1"/>
        <v>6</v>
      </c>
      <c r="F20" s="7">
        <f t="shared" si="1"/>
        <v>2</v>
      </c>
      <c r="G20" s="7">
        <f t="shared" si="1"/>
        <v>2</v>
      </c>
      <c r="H20" s="7">
        <f>COUNTIF(H6:H18, 2)</f>
        <v>1</v>
      </c>
    </row>
    <row r="21" spans="1:8" x14ac:dyDescent="0.3">
      <c r="A21" s="23" t="s">
        <v>14</v>
      </c>
      <c r="B21" s="7">
        <f>COUNTIF(B6:B18, 1)</f>
        <v>0</v>
      </c>
      <c r="C21" s="7">
        <f t="shared" ref="C21:G21" si="2">COUNTIF(C6:C18, 1)</f>
        <v>0</v>
      </c>
      <c r="D21" s="7">
        <f t="shared" si="2"/>
        <v>4</v>
      </c>
      <c r="E21" s="7">
        <f t="shared" si="2"/>
        <v>3</v>
      </c>
      <c r="F21" s="7">
        <f t="shared" si="2"/>
        <v>1</v>
      </c>
      <c r="G21" s="7">
        <f t="shared" si="2"/>
        <v>0</v>
      </c>
      <c r="H21" s="7">
        <f>COUNTIF(H6:H18, 1)</f>
        <v>1</v>
      </c>
    </row>
    <row r="22" spans="1:8" x14ac:dyDescent="0.3">
      <c r="A22" s="8" t="s">
        <v>15</v>
      </c>
      <c r="B22" s="8">
        <f>SUM(B6:B18)</f>
        <v>30</v>
      </c>
      <c r="C22" s="8">
        <f t="shared" ref="C22:G22" si="3">SUM(C6:C18)</f>
        <v>31</v>
      </c>
      <c r="D22" s="8">
        <f t="shared" si="3"/>
        <v>25</v>
      </c>
      <c r="E22" s="8">
        <f t="shared" si="3"/>
        <v>27</v>
      </c>
      <c r="F22" s="8">
        <f t="shared" si="3"/>
        <v>17</v>
      </c>
      <c r="G22" s="8">
        <f t="shared" si="3"/>
        <v>19</v>
      </c>
      <c r="H22" s="8">
        <f>SUM(H6:H18)</f>
        <v>18</v>
      </c>
    </row>
    <row r="23" spans="1:8" x14ac:dyDescent="0.3">
      <c r="A23" s="8" t="s">
        <v>16</v>
      </c>
      <c r="B23" s="9">
        <f>AVERAGE(B6:B18)</f>
        <v>2.3076923076923075</v>
      </c>
      <c r="C23" s="9">
        <f t="shared" ref="C23:G23" si="4">AVERAGE(C6:C18)</f>
        <v>2.3846153846153846</v>
      </c>
      <c r="D23" s="9">
        <f t="shared" si="4"/>
        <v>1.9230769230769231</v>
      </c>
      <c r="E23" s="9">
        <f t="shared" si="4"/>
        <v>2.0769230769230771</v>
      </c>
      <c r="F23" s="9">
        <f t="shared" si="4"/>
        <v>2.4285714285714284</v>
      </c>
      <c r="G23" s="9">
        <f t="shared" si="4"/>
        <v>2.7142857142857144</v>
      </c>
      <c r="H23" s="9">
        <f>AVERAGE(H6:H18)</f>
        <v>2.5714285714285716</v>
      </c>
    </row>
    <row r="24" spans="1:8" x14ac:dyDescent="0.3">
      <c r="A24" s="8" t="s">
        <v>17</v>
      </c>
      <c r="B24" s="55">
        <f>AVERAGE(B6:E18)</f>
        <v>2.1730769230769229</v>
      </c>
      <c r="C24" s="56"/>
      <c r="D24" s="56"/>
      <c r="E24" s="56"/>
      <c r="F24" s="57">
        <f>AVERAGE(F6:H18)</f>
        <v>2.5714285714285716</v>
      </c>
      <c r="G24" s="58"/>
      <c r="H24" s="59"/>
    </row>
    <row r="25" spans="1:8" ht="16.5" customHeight="1" x14ac:dyDescent="0.3">
      <c r="A25" s="60" t="s">
        <v>18</v>
      </c>
      <c r="B25" s="60"/>
      <c r="C25" s="60"/>
      <c r="D25" s="60"/>
      <c r="E25" s="60"/>
      <c r="F25" s="60"/>
      <c r="G25" s="60"/>
      <c r="H25" s="60"/>
    </row>
    <row r="32" spans="1:8" x14ac:dyDescent="0.3">
      <c r="E32" s="1" t="s">
        <v>124</v>
      </c>
    </row>
  </sheetData>
  <mergeCells count="8">
    <mergeCell ref="B24:E24"/>
    <mergeCell ref="F24:H24"/>
    <mergeCell ref="A25:H25"/>
    <mergeCell ref="A1:H1"/>
    <mergeCell ref="A2:A3"/>
    <mergeCell ref="B2:H2"/>
    <mergeCell ref="B3:E3"/>
    <mergeCell ref="F3:H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7"/>
  <sheetViews>
    <sheetView zoomScale="70" zoomScaleNormal="70" workbookViewId="0">
      <selection activeCell="J48" sqref="J48"/>
    </sheetView>
  </sheetViews>
  <sheetFormatPr defaultColWidth="9" defaultRowHeight="15" x14ac:dyDescent="0.3"/>
  <cols>
    <col min="1" max="1" width="14.75" style="2" customWidth="1"/>
    <col min="2" max="8" width="20.75" style="1" customWidth="1"/>
    <col min="9" max="16384" width="9" style="1"/>
  </cols>
  <sheetData>
    <row r="1" spans="1:8" ht="18.75" x14ac:dyDescent="0.3">
      <c r="A1" s="61" t="s">
        <v>127</v>
      </c>
      <c r="B1" s="61"/>
      <c r="C1" s="61"/>
      <c r="D1" s="61"/>
      <c r="E1" s="61"/>
      <c r="F1" s="61"/>
      <c r="G1" s="61"/>
      <c r="H1" s="61"/>
    </row>
    <row r="2" spans="1:8" ht="15.75" customHeight="1" x14ac:dyDescent="0.3">
      <c r="A2" s="45" t="s">
        <v>21</v>
      </c>
      <c r="B2" s="46" t="s">
        <v>115</v>
      </c>
      <c r="C2" s="47"/>
      <c r="D2" s="47"/>
      <c r="E2" s="47"/>
      <c r="F2" s="47"/>
      <c r="G2" s="47"/>
      <c r="H2" s="48"/>
    </row>
    <row r="3" spans="1:8" ht="55.5" customHeight="1" x14ac:dyDescent="0.3">
      <c r="A3" s="45"/>
      <c r="B3" s="52" t="s">
        <v>116</v>
      </c>
      <c r="C3" s="53"/>
      <c r="D3" s="53"/>
      <c r="E3" s="53"/>
      <c r="F3" s="53"/>
      <c r="G3" s="52" t="s">
        <v>92</v>
      </c>
      <c r="H3" s="54"/>
    </row>
    <row r="4" spans="1:8" ht="28.5" x14ac:dyDescent="0.3">
      <c r="A4" s="3" t="s">
        <v>11</v>
      </c>
      <c r="B4" s="8" t="s">
        <v>87</v>
      </c>
      <c r="C4" s="8" t="s">
        <v>88</v>
      </c>
      <c r="D4" s="8" t="s">
        <v>89</v>
      </c>
      <c r="E4" s="8" t="s">
        <v>90</v>
      </c>
      <c r="F4" s="8" t="s">
        <v>91</v>
      </c>
      <c r="G4" s="8" t="s">
        <v>93</v>
      </c>
      <c r="H4" s="8" t="s">
        <v>94</v>
      </c>
    </row>
    <row r="5" spans="1:8" x14ac:dyDescent="0.3">
      <c r="A5" s="3" t="s">
        <v>22</v>
      </c>
      <c r="B5" s="8">
        <v>13</v>
      </c>
      <c r="C5" s="8">
        <v>13</v>
      </c>
      <c r="D5" s="8">
        <v>13</v>
      </c>
      <c r="E5" s="8">
        <v>13</v>
      </c>
      <c r="F5" s="8">
        <v>13</v>
      </c>
      <c r="G5" s="8">
        <v>13</v>
      </c>
      <c r="H5" s="8">
        <v>13</v>
      </c>
    </row>
    <row r="6" spans="1:8" x14ac:dyDescent="0.3">
      <c r="A6" s="4">
        <v>1</v>
      </c>
      <c r="B6" s="5">
        <v>3</v>
      </c>
      <c r="C6" s="5">
        <v>3</v>
      </c>
      <c r="D6" s="5">
        <v>3</v>
      </c>
      <c r="E6" s="5">
        <v>3</v>
      </c>
      <c r="F6" s="5">
        <v>3</v>
      </c>
      <c r="G6" s="37">
        <v>3</v>
      </c>
      <c r="H6" s="37">
        <v>3</v>
      </c>
    </row>
    <row r="7" spans="1:8" x14ac:dyDescent="0.3">
      <c r="A7" s="4">
        <v>2</v>
      </c>
      <c r="B7" s="5">
        <v>3</v>
      </c>
      <c r="C7" s="5">
        <v>3</v>
      </c>
      <c r="D7" s="5">
        <v>3</v>
      </c>
      <c r="E7" s="5">
        <v>3</v>
      </c>
      <c r="F7" s="5">
        <v>3</v>
      </c>
      <c r="G7" s="37">
        <v>3</v>
      </c>
      <c r="H7" s="37">
        <v>3</v>
      </c>
    </row>
    <row r="8" spans="1:8" x14ac:dyDescent="0.3">
      <c r="A8" s="4">
        <v>3</v>
      </c>
      <c r="B8" s="5">
        <v>3</v>
      </c>
      <c r="C8" s="5">
        <v>3</v>
      </c>
      <c r="D8" s="5">
        <v>3</v>
      </c>
      <c r="E8" s="5">
        <v>3</v>
      </c>
      <c r="F8" s="5">
        <v>3</v>
      </c>
      <c r="G8" s="37">
        <v>3</v>
      </c>
      <c r="H8" s="37">
        <v>3</v>
      </c>
    </row>
    <row r="9" spans="1:8" x14ac:dyDescent="0.3">
      <c r="A9" s="4">
        <v>4</v>
      </c>
      <c r="B9" s="5">
        <v>3</v>
      </c>
      <c r="C9" s="5">
        <v>3</v>
      </c>
      <c r="D9" s="5">
        <v>3</v>
      </c>
      <c r="E9" s="5">
        <v>3</v>
      </c>
      <c r="F9" s="5">
        <v>3</v>
      </c>
      <c r="G9" s="37">
        <v>3</v>
      </c>
      <c r="H9" s="37">
        <v>3</v>
      </c>
    </row>
    <row r="10" spans="1:8" x14ac:dyDescent="0.3">
      <c r="A10" s="4">
        <v>5</v>
      </c>
      <c r="B10" s="5">
        <v>3</v>
      </c>
      <c r="C10" s="5">
        <v>3</v>
      </c>
      <c r="D10" s="5">
        <v>3</v>
      </c>
      <c r="E10" s="5">
        <v>3</v>
      </c>
      <c r="F10" s="5">
        <v>3</v>
      </c>
      <c r="G10" s="37">
        <v>3</v>
      </c>
      <c r="H10" s="37">
        <v>3</v>
      </c>
    </row>
    <row r="11" spans="1:8" x14ac:dyDescent="0.3">
      <c r="A11" s="4">
        <v>6</v>
      </c>
      <c r="B11" s="5">
        <v>3</v>
      </c>
      <c r="C11" s="5">
        <v>3</v>
      </c>
      <c r="D11" s="5">
        <v>3</v>
      </c>
      <c r="E11" s="5">
        <v>3</v>
      </c>
      <c r="F11" s="5">
        <v>3</v>
      </c>
      <c r="G11" s="37">
        <v>3</v>
      </c>
      <c r="H11" s="37">
        <v>3</v>
      </c>
    </row>
    <row r="12" spans="1:8" x14ac:dyDescent="0.3">
      <c r="A12" s="4">
        <v>7</v>
      </c>
      <c r="B12" s="5">
        <v>3</v>
      </c>
      <c r="C12" s="5">
        <v>3</v>
      </c>
      <c r="D12" s="5">
        <v>3</v>
      </c>
      <c r="E12" s="5">
        <v>3</v>
      </c>
      <c r="F12" s="5">
        <v>3</v>
      </c>
      <c r="G12" s="37">
        <v>3</v>
      </c>
      <c r="H12" s="37">
        <v>3</v>
      </c>
    </row>
    <row r="13" spans="1:8" x14ac:dyDescent="0.3">
      <c r="A13" s="4">
        <v>8</v>
      </c>
      <c r="B13" s="5">
        <v>3</v>
      </c>
      <c r="C13" s="5">
        <v>3</v>
      </c>
      <c r="D13" s="5">
        <v>3</v>
      </c>
      <c r="E13" s="5">
        <v>3</v>
      </c>
      <c r="F13" s="5">
        <v>3</v>
      </c>
      <c r="G13" s="37">
        <v>3</v>
      </c>
      <c r="H13" s="37">
        <v>3</v>
      </c>
    </row>
    <row r="14" spans="1:8" x14ac:dyDescent="0.3">
      <c r="A14" s="4">
        <v>9</v>
      </c>
      <c r="B14" s="5">
        <v>3</v>
      </c>
      <c r="C14" s="5">
        <v>3</v>
      </c>
      <c r="D14" s="5">
        <v>3</v>
      </c>
      <c r="E14" s="5">
        <v>3</v>
      </c>
      <c r="F14" s="5">
        <v>3</v>
      </c>
      <c r="G14" s="37">
        <v>3</v>
      </c>
      <c r="H14" s="37">
        <v>3</v>
      </c>
    </row>
    <row r="15" spans="1:8" x14ac:dyDescent="0.3">
      <c r="A15" s="4">
        <v>10</v>
      </c>
      <c r="B15" s="5">
        <v>3</v>
      </c>
      <c r="C15" s="5">
        <v>3</v>
      </c>
      <c r="D15" s="5">
        <v>3</v>
      </c>
      <c r="E15" s="5">
        <v>3</v>
      </c>
      <c r="F15" s="5">
        <v>3</v>
      </c>
      <c r="G15" s="37">
        <v>3</v>
      </c>
      <c r="H15" s="37">
        <v>3</v>
      </c>
    </row>
    <row r="16" spans="1:8" x14ac:dyDescent="0.3">
      <c r="A16" s="4">
        <v>11</v>
      </c>
      <c r="B16" s="5">
        <v>3</v>
      </c>
      <c r="C16" s="5">
        <v>3</v>
      </c>
      <c r="D16" s="5">
        <v>3</v>
      </c>
      <c r="E16" s="5">
        <v>3</v>
      </c>
      <c r="F16" s="5">
        <v>3</v>
      </c>
      <c r="G16" s="37">
        <v>3</v>
      </c>
      <c r="H16" s="37">
        <v>3</v>
      </c>
    </row>
    <row r="17" spans="1:8" x14ac:dyDescent="0.3">
      <c r="A17" s="4">
        <v>12</v>
      </c>
      <c r="B17" s="5">
        <v>3</v>
      </c>
      <c r="C17" s="5">
        <v>3</v>
      </c>
      <c r="D17" s="5">
        <v>2</v>
      </c>
      <c r="E17" s="5">
        <v>3</v>
      </c>
      <c r="F17" s="5">
        <v>3</v>
      </c>
      <c r="G17" s="37">
        <v>3</v>
      </c>
      <c r="H17" s="37">
        <v>3</v>
      </c>
    </row>
    <row r="18" spans="1:8" x14ac:dyDescent="0.3">
      <c r="A18" s="4">
        <v>13</v>
      </c>
      <c r="B18" s="5">
        <v>3</v>
      </c>
      <c r="C18" s="5">
        <v>3</v>
      </c>
      <c r="D18" s="5">
        <v>2</v>
      </c>
      <c r="E18" s="5">
        <v>3</v>
      </c>
      <c r="F18" s="5">
        <v>3</v>
      </c>
      <c r="G18" s="37">
        <v>2</v>
      </c>
      <c r="H18" s="37">
        <v>1</v>
      </c>
    </row>
    <row r="19" spans="1:8" x14ac:dyDescent="0.3">
      <c r="A19" s="4">
        <v>14</v>
      </c>
      <c r="B19" s="5"/>
      <c r="C19" s="5"/>
      <c r="D19" s="5"/>
      <c r="E19" s="5"/>
      <c r="F19" s="5"/>
      <c r="G19" s="37">
        <v>3</v>
      </c>
      <c r="H19" s="37">
        <v>3</v>
      </c>
    </row>
    <row r="20" spans="1:8" x14ac:dyDescent="0.3">
      <c r="A20" s="4">
        <v>15</v>
      </c>
      <c r="B20" s="5"/>
      <c r="C20" s="5"/>
      <c r="D20" s="5"/>
      <c r="E20" s="5"/>
      <c r="F20" s="5"/>
      <c r="G20" s="37">
        <v>3</v>
      </c>
      <c r="H20" s="37">
        <v>3</v>
      </c>
    </row>
    <row r="21" spans="1:8" x14ac:dyDescent="0.3">
      <c r="A21" s="4">
        <v>16</v>
      </c>
      <c r="B21" s="5"/>
      <c r="C21" s="5"/>
      <c r="D21" s="5"/>
      <c r="E21" s="5"/>
      <c r="F21" s="5"/>
      <c r="G21" s="37">
        <v>3</v>
      </c>
      <c r="H21" s="37">
        <v>3</v>
      </c>
    </row>
    <row r="22" spans="1:8" x14ac:dyDescent="0.3">
      <c r="A22" s="4">
        <v>17</v>
      </c>
      <c r="B22" s="5"/>
      <c r="C22" s="5"/>
      <c r="D22" s="5"/>
      <c r="E22" s="5"/>
      <c r="F22" s="5"/>
      <c r="G22" s="37">
        <v>3</v>
      </c>
      <c r="H22" s="37">
        <v>3</v>
      </c>
    </row>
    <row r="23" spans="1:8" x14ac:dyDescent="0.3">
      <c r="A23" s="4">
        <v>18</v>
      </c>
      <c r="B23" s="5"/>
      <c r="C23" s="5"/>
      <c r="D23" s="5"/>
      <c r="E23" s="5"/>
      <c r="F23" s="5"/>
      <c r="G23" s="37">
        <v>3</v>
      </c>
      <c r="H23" s="37">
        <v>3</v>
      </c>
    </row>
    <row r="24" spans="1:8" x14ac:dyDescent="0.3">
      <c r="A24" s="4">
        <v>19</v>
      </c>
      <c r="B24" s="5"/>
      <c r="C24" s="5"/>
      <c r="D24" s="5"/>
      <c r="E24" s="5"/>
      <c r="F24" s="5"/>
      <c r="G24" s="37">
        <v>3</v>
      </c>
      <c r="H24" s="37">
        <v>3</v>
      </c>
    </row>
    <row r="25" spans="1:8" x14ac:dyDescent="0.3">
      <c r="A25" s="4">
        <v>20</v>
      </c>
      <c r="B25" s="5"/>
      <c r="C25" s="5"/>
      <c r="D25" s="5"/>
      <c r="E25" s="5"/>
      <c r="F25" s="5"/>
      <c r="G25" s="37">
        <v>3</v>
      </c>
      <c r="H25" s="37">
        <v>3</v>
      </c>
    </row>
    <row r="26" spans="1:8" x14ac:dyDescent="0.3">
      <c r="A26" s="4">
        <v>21</v>
      </c>
      <c r="B26" s="5"/>
      <c r="C26" s="5"/>
      <c r="D26" s="5"/>
      <c r="E26" s="5"/>
      <c r="F26" s="5"/>
      <c r="G26" s="37">
        <v>3</v>
      </c>
      <c r="H26" s="37">
        <v>3</v>
      </c>
    </row>
    <row r="27" spans="1:8" x14ac:dyDescent="0.3">
      <c r="A27" s="4">
        <v>22</v>
      </c>
      <c r="B27" s="5"/>
      <c r="C27" s="5"/>
      <c r="D27" s="5"/>
      <c r="E27" s="5"/>
      <c r="F27" s="5"/>
      <c r="G27" s="37">
        <v>3</v>
      </c>
      <c r="H27" s="37">
        <v>3</v>
      </c>
    </row>
    <row r="28" spans="1:8" x14ac:dyDescent="0.3">
      <c r="A28" s="4">
        <v>23</v>
      </c>
      <c r="B28" s="5"/>
      <c r="C28" s="5"/>
      <c r="D28" s="5"/>
      <c r="E28" s="5"/>
      <c r="F28" s="5"/>
      <c r="G28" s="37">
        <v>3</v>
      </c>
      <c r="H28" s="37">
        <v>3</v>
      </c>
    </row>
    <row r="29" spans="1:8" x14ac:dyDescent="0.3">
      <c r="A29" s="4">
        <v>24</v>
      </c>
      <c r="B29" s="5"/>
      <c r="C29" s="5"/>
      <c r="D29" s="5"/>
      <c r="E29" s="5"/>
      <c r="F29" s="5"/>
      <c r="G29" s="37">
        <v>3</v>
      </c>
      <c r="H29" s="37">
        <v>3</v>
      </c>
    </row>
    <row r="30" spans="1:8" x14ac:dyDescent="0.3">
      <c r="A30" s="4">
        <v>25</v>
      </c>
      <c r="B30" s="5"/>
      <c r="C30" s="5"/>
      <c r="D30" s="5"/>
      <c r="E30" s="5"/>
      <c r="F30" s="5"/>
      <c r="G30" s="37">
        <v>3</v>
      </c>
      <c r="H30" s="37">
        <v>3</v>
      </c>
    </row>
    <row r="31" spans="1:8" x14ac:dyDescent="0.3">
      <c r="A31" s="4">
        <v>26</v>
      </c>
      <c r="B31" s="5"/>
      <c r="C31" s="5"/>
      <c r="D31" s="5"/>
      <c r="E31" s="5"/>
      <c r="F31" s="5"/>
      <c r="G31" s="37">
        <v>3</v>
      </c>
      <c r="H31" s="37">
        <v>3</v>
      </c>
    </row>
    <row r="32" spans="1:8" x14ac:dyDescent="0.3">
      <c r="A32" s="4">
        <v>27</v>
      </c>
      <c r="B32" s="5"/>
      <c r="C32" s="5"/>
      <c r="D32" s="5"/>
      <c r="E32" s="5"/>
      <c r="F32" s="5"/>
      <c r="G32" s="37">
        <v>3</v>
      </c>
      <c r="H32" s="37">
        <v>3</v>
      </c>
    </row>
    <row r="33" spans="1:8" x14ac:dyDescent="0.3">
      <c r="A33" s="4">
        <v>28</v>
      </c>
      <c r="B33" s="5"/>
      <c r="C33" s="5"/>
      <c r="D33" s="5"/>
      <c r="E33" s="5"/>
      <c r="F33" s="5"/>
      <c r="G33" s="37">
        <v>3</v>
      </c>
      <c r="H33" s="37">
        <v>2</v>
      </c>
    </row>
    <row r="34" spans="1:8" x14ac:dyDescent="0.3">
      <c r="A34" s="4">
        <v>29</v>
      </c>
      <c r="B34" s="5"/>
      <c r="C34" s="5"/>
      <c r="D34" s="5"/>
      <c r="E34" s="5"/>
      <c r="F34" s="5"/>
      <c r="G34" s="37">
        <v>3</v>
      </c>
      <c r="H34" s="37">
        <v>3</v>
      </c>
    </row>
    <row r="35" spans="1:8" x14ac:dyDescent="0.3">
      <c r="A35" s="4">
        <v>30</v>
      </c>
      <c r="B35" s="5"/>
      <c r="C35" s="5"/>
      <c r="D35" s="5"/>
      <c r="E35" s="5"/>
      <c r="F35" s="5"/>
      <c r="G35" s="37">
        <v>3</v>
      </c>
      <c r="H35" s="37">
        <v>3</v>
      </c>
    </row>
    <row r="36" spans="1:8" x14ac:dyDescent="0.3">
      <c r="A36" s="4">
        <v>31</v>
      </c>
      <c r="B36" s="5"/>
      <c r="C36" s="5"/>
      <c r="D36" s="5"/>
      <c r="E36" s="5"/>
      <c r="F36" s="5"/>
      <c r="G36" s="37">
        <v>3</v>
      </c>
      <c r="H36" s="37">
        <v>3</v>
      </c>
    </row>
    <row r="37" spans="1:8" x14ac:dyDescent="0.3">
      <c r="A37" s="4">
        <v>32</v>
      </c>
      <c r="B37" s="5"/>
      <c r="C37" s="5"/>
      <c r="D37" s="5"/>
      <c r="E37" s="5"/>
      <c r="F37" s="5"/>
      <c r="G37" s="37">
        <v>3</v>
      </c>
      <c r="H37" s="37">
        <v>3</v>
      </c>
    </row>
    <row r="38" spans="1:8" x14ac:dyDescent="0.3">
      <c r="A38" s="4">
        <v>33</v>
      </c>
      <c r="B38" s="5"/>
      <c r="C38" s="5"/>
      <c r="D38" s="5"/>
      <c r="E38" s="5"/>
      <c r="F38" s="5"/>
      <c r="G38" s="37">
        <v>3</v>
      </c>
      <c r="H38" s="37">
        <v>3</v>
      </c>
    </row>
    <row r="39" spans="1:8" x14ac:dyDescent="0.3">
      <c r="A39" s="4">
        <v>34</v>
      </c>
      <c r="B39" s="5"/>
      <c r="C39" s="5"/>
      <c r="D39" s="5"/>
      <c r="E39" s="5"/>
      <c r="F39" s="5"/>
      <c r="G39" s="37">
        <v>3</v>
      </c>
      <c r="H39" s="37">
        <v>3</v>
      </c>
    </row>
    <row r="40" spans="1:8" x14ac:dyDescent="0.3">
      <c r="A40" s="4">
        <v>35</v>
      </c>
      <c r="B40" s="5"/>
      <c r="C40" s="5"/>
      <c r="D40" s="5"/>
      <c r="E40" s="5"/>
      <c r="F40" s="5"/>
      <c r="G40" s="37">
        <v>3</v>
      </c>
      <c r="H40" s="37">
        <v>3</v>
      </c>
    </row>
    <row r="41" spans="1:8" x14ac:dyDescent="0.3">
      <c r="A41" s="23" t="s">
        <v>12</v>
      </c>
      <c r="B41" s="7">
        <f t="shared" ref="B41:H41" si="0">COUNTIF(B6:B40, 3)</f>
        <v>13</v>
      </c>
      <c r="C41" s="7">
        <f t="shared" si="0"/>
        <v>13</v>
      </c>
      <c r="D41" s="7">
        <f t="shared" si="0"/>
        <v>11</v>
      </c>
      <c r="E41" s="7">
        <f t="shared" si="0"/>
        <v>13</v>
      </c>
      <c r="F41" s="7">
        <f t="shared" si="0"/>
        <v>13</v>
      </c>
      <c r="G41" s="7">
        <f t="shared" si="0"/>
        <v>34</v>
      </c>
      <c r="H41" s="7">
        <f t="shared" si="0"/>
        <v>33</v>
      </c>
    </row>
    <row r="42" spans="1:8" x14ac:dyDescent="0.3">
      <c r="A42" s="23" t="s">
        <v>13</v>
      </c>
      <c r="B42" s="7">
        <f t="shared" ref="B42:H42" si="1">COUNTIF(B6:B40, 2)</f>
        <v>0</v>
      </c>
      <c r="C42" s="7">
        <f t="shared" si="1"/>
        <v>0</v>
      </c>
      <c r="D42" s="7">
        <f t="shared" si="1"/>
        <v>2</v>
      </c>
      <c r="E42" s="7">
        <f t="shared" si="1"/>
        <v>0</v>
      </c>
      <c r="F42" s="7">
        <f t="shared" si="1"/>
        <v>0</v>
      </c>
      <c r="G42" s="7">
        <f t="shared" si="1"/>
        <v>1</v>
      </c>
      <c r="H42" s="7">
        <f t="shared" si="1"/>
        <v>1</v>
      </c>
    </row>
    <row r="43" spans="1:8" x14ac:dyDescent="0.3">
      <c r="A43" s="23" t="s">
        <v>14</v>
      </c>
      <c r="B43" s="7">
        <f t="shared" ref="B43:H43" si="2">COUNTIF(B6:B40, 1)</f>
        <v>0</v>
      </c>
      <c r="C43" s="7">
        <f t="shared" si="2"/>
        <v>0</v>
      </c>
      <c r="D43" s="7">
        <f t="shared" si="2"/>
        <v>0</v>
      </c>
      <c r="E43" s="7">
        <f t="shared" si="2"/>
        <v>0</v>
      </c>
      <c r="F43" s="7">
        <f t="shared" si="2"/>
        <v>0</v>
      </c>
      <c r="G43" s="7">
        <f t="shared" si="2"/>
        <v>0</v>
      </c>
      <c r="H43" s="7">
        <f t="shared" si="2"/>
        <v>1</v>
      </c>
    </row>
    <row r="44" spans="1:8" x14ac:dyDescent="0.3">
      <c r="A44" s="8" t="s">
        <v>15</v>
      </c>
      <c r="B44" s="8">
        <f t="shared" ref="B44:H44" si="3">SUM(B6:B40)</f>
        <v>39</v>
      </c>
      <c r="C44" s="8">
        <f t="shared" si="3"/>
        <v>39</v>
      </c>
      <c r="D44" s="8">
        <f t="shared" si="3"/>
        <v>37</v>
      </c>
      <c r="E44" s="8">
        <f t="shared" si="3"/>
        <v>39</v>
      </c>
      <c r="F44" s="8">
        <f t="shared" si="3"/>
        <v>39</v>
      </c>
      <c r="G44" s="8">
        <f t="shared" si="3"/>
        <v>104</v>
      </c>
      <c r="H44" s="8">
        <f t="shared" si="3"/>
        <v>102</v>
      </c>
    </row>
    <row r="45" spans="1:8" x14ac:dyDescent="0.3">
      <c r="A45" s="8" t="s">
        <v>16</v>
      </c>
      <c r="B45" s="9">
        <f t="shared" ref="B45:H45" si="4">AVERAGE(B6:B40)</f>
        <v>3</v>
      </c>
      <c r="C45" s="9">
        <f t="shared" si="4"/>
        <v>3</v>
      </c>
      <c r="D45" s="9">
        <f t="shared" si="4"/>
        <v>2.8461538461538463</v>
      </c>
      <c r="E45" s="9">
        <f t="shared" si="4"/>
        <v>3</v>
      </c>
      <c r="F45" s="9">
        <f t="shared" si="4"/>
        <v>3</v>
      </c>
      <c r="G45" s="9">
        <f t="shared" si="4"/>
        <v>2.9714285714285715</v>
      </c>
      <c r="H45" s="9">
        <f t="shared" si="4"/>
        <v>2.9142857142857141</v>
      </c>
    </row>
    <row r="46" spans="1:8" x14ac:dyDescent="0.3">
      <c r="A46" s="8" t="s">
        <v>17</v>
      </c>
      <c r="B46" s="55">
        <f>AVERAGE(B6:F40)</f>
        <v>2.9692307692307693</v>
      </c>
      <c r="C46" s="56"/>
      <c r="D46" s="56"/>
      <c r="E46" s="56"/>
      <c r="F46" s="56"/>
      <c r="G46" s="57">
        <f>AVERAGE(G6:H40)</f>
        <v>2.9428571428571431</v>
      </c>
      <c r="H46" s="59"/>
    </row>
    <row r="47" spans="1:8" ht="16.5" customHeight="1" x14ac:dyDescent="0.3">
      <c r="A47" s="60" t="s">
        <v>18</v>
      </c>
      <c r="B47" s="60"/>
      <c r="C47" s="60"/>
      <c r="D47" s="60"/>
      <c r="E47" s="60"/>
      <c r="F47" s="60"/>
      <c r="G47" s="60"/>
      <c r="H47" s="60"/>
    </row>
  </sheetData>
  <mergeCells count="8">
    <mergeCell ref="B46:F46"/>
    <mergeCell ref="G46:H46"/>
    <mergeCell ref="A47:H47"/>
    <mergeCell ref="A1:H1"/>
    <mergeCell ref="A2:A3"/>
    <mergeCell ref="B2:H2"/>
    <mergeCell ref="B3:F3"/>
    <mergeCell ref="G3:H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9"/>
  <sheetViews>
    <sheetView topLeftCell="D1" zoomScaleNormal="100" workbookViewId="0">
      <selection activeCell="F31" sqref="F31"/>
    </sheetView>
  </sheetViews>
  <sheetFormatPr defaultColWidth="9" defaultRowHeight="15" x14ac:dyDescent="0.3"/>
  <cols>
    <col min="1" max="1" width="14.75" style="2" customWidth="1"/>
    <col min="2" max="14" width="20.75" style="1" customWidth="1"/>
    <col min="15" max="16384" width="9" style="1"/>
  </cols>
  <sheetData>
    <row r="1" spans="1:14" ht="18.75" x14ac:dyDescent="0.3">
      <c r="A1" s="49" t="s">
        <v>128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ht="15.75" customHeight="1" x14ac:dyDescent="0.3">
      <c r="A2" s="45" t="s">
        <v>21</v>
      </c>
      <c r="B2" s="46" t="s">
        <v>117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ht="55.5" customHeight="1" x14ac:dyDescent="0.3">
      <c r="A3" s="45"/>
      <c r="B3" s="52" t="s">
        <v>118</v>
      </c>
      <c r="C3" s="53"/>
      <c r="D3" s="53"/>
      <c r="E3" s="53"/>
      <c r="F3" s="53"/>
      <c r="G3" s="53"/>
      <c r="H3" s="53"/>
      <c r="I3" s="52" t="s">
        <v>119</v>
      </c>
      <c r="J3" s="53"/>
      <c r="K3" s="53"/>
      <c r="L3" s="53"/>
      <c r="M3" s="53"/>
      <c r="N3" s="54"/>
    </row>
    <row r="4" spans="1:14" ht="42.75" x14ac:dyDescent="0.3">
      <c r="A4" s="3" t="s">
        <v>11</v>
      </c>
      <c r="B4" s="8" t="s">
        <v>107</v>
      </c>
      <c r="C4" s="8" t="s">
        <v>106</v>
      </c>
      <c r="D4" s="8" t="s">
        <v>105</v>
      </c>
      <c r="E4" s="8" t="s">
        <v>104</v>
      </c>
      <c r="F4" s="8" t="s">
        <v>103</v>
      </c>
      <c r="G4" s="8" t="s">
        <v>102</v>
      </c>
      <c r="H4" s="8" t="s">
        <v>101</v>
      </c>
      <c r="I4" s="8" t="s">
        <v>100</v>
      </c>
      <c r="J4" s="8" t="s">
        <v>99</v>
      </c>
      <c r="K4" s="8" t="s">
        <v>98</v>
      </c>
      <c r="L4" s="8" t="s">
        <v>97</v>
      </c>
      <c r="M4" s="8" t="s">
        <v>96</v>
      </c>
      <c r="N4" s="8" t="s">
        <v>95</v>
      </c>
    </row>
    <row r="5" spans="1:14" x14ac:dyDescent="0.3">
      <c r="A5" s="3" t="s">
        <v>22</v>
      </c>
      <c r="B5" s="8">
        <v>13</v>
      </c>
      <c r="C5" s="8">
        <v>13</v>
      </c>
      <c r="D5" s="8">
        <v>13</v>
      </c>
      <c r="E5" s="8">
        <v>13</v>
      </c>
      <c r="F5" s="8">
        <v>13</v>
      </c>
      <c r="G5" s="8">
        <v>13</v>
      </c>
      <c r="H5" s="8">
        <v>13</v>
      </c>
      <c r="I5" s="8">
        <v>13</v>
      </c>
      <c r="J5" s="8">
        <v>13</v>
      </c>
      <c r="K5" s="8">
        <v>13</v>
      </c>
      <c r="L5" s="8">
        <v>13</v>
      </c>
      <c r="M5" s="8">
        <v>13</v>
      </c>
      <c r="N5" s="8">
        <v>13</v>
      </c>
    </row>
    <row r="6" spans="1:14" x14ac:dyDescent="0.3">
      <c r="A6" s="4">
        <v>1</v>
      </c>
      <c r="B6" s="37">
        <v>2</v>
      </c>
      <c r="C6" s="37">
        <v>2</v>
      </c>
      <c r="D6" s="37">
        <v>2</v>
      </c>
      <c r="E6" s="37">
        <v>2</v>
      </c>
      <c r="F6" s="37">
        <v>3</v>
      </c>
      <c r="G6" s="37">
        <v>3</v>
      </c>
      <c r="H6" s="37">
        <v>3</v>
      </c>
      <c r="I6" s="37">
        <v>2</v>
      </c>
      <c r="J6" s="37">
        <v>3</v>
      </c>
      <c r="K6" s="37">
        <v>2</v>
      </c>
      <c r="L6" s="37">
        <v>2</v>
      </c>
      <c r="M6" s="37">
        <v>2</v>
      </c>
      <c r="N6" s="37">
        <v>3</v>
      </c>
    </row>
    <row r="7" spans="1:14" x14ac:dyDescent="0.3">
      <c r="A7" s="4">
        <v>2</v>
      </c>
      <c r="B7" s="37">
        <v>3</v>
      </c>
      <c r="C7" s="37">
        <v>3</v>
      </c>
      <c r="D7" s="37">
        <v>2</v>
      </c>
      <c r="E7" s="37">
        <v>3</v>
      </c>
      <c r="F7" s="37">
        <v>3</v>
      </c>
      <c r="G7" s="37">
        <v>3</v>
      </c>
      <c r="H7" s="37">
        <v>3</v>
      </c>
      <c r="I7" s="37">
        <v>2</v>
      </c>
      <c r="J7" s="37">
        <v>3</v>
      </c>
      <c r="K7" s="37">
        <v>2</v>
      </c>
      <c r="L7" s="37">
        <v>2</v>
      </c>
      <c r="M7" s="37">
        <v>2</v>
      </c>
      <c r="N7" s="37">
        <v>3</v>
      </c>
    </row>
    <row r="8" spans="1:14" x14ac:dyDescent="0.3">
      <c r="A8" s="4">
        <v>3</v>
      </c>
      <c r="B8" s="37">
        <v>3</v>
      </c>
      <c r="C8" s="37">
        <v>3</v>
      </c>
      <c r="D8" s="37">
        <v>2</v>
      </c>
      <c r="E8" s="37">
        <v>3</v>
      </c>
      <c r="F8" s="37">
        <v>3</v>
      </c>
      <c r="G8" s="37">
        <v>3</v>
      </c>
      <c r="H8" s="37">
        <v>3</v>
      </c>
      <c r="I8" s="37">
        <v>2</v>
      </c>
      <c r="J8" s="37">
        <v>3</v>
      </c>
      <c r="K8" s="37">
        <v>2</v>
      </c>
      <c r="L8" s="37">
        <v>2</v>
      </c>
      <c r="M8" s="37">
        <v>2</v>
      </c>
      <c r="N8" s="37">
        <v>2</v>
      </c>
    </row>
    <row r="9" spans="1:14" x14ac:dyDescent="0.3">
      <c r="A9" s="4">
        <v>4</v>
      </c>
      <c r="B9" s="37">
        <v>3</v>
      </c>
      <c r="C9" s="37">
        <v>2</v>
      </c>
      <c r="D9" s="37">
        <v>3</v>
      </c>
      <c r="E9" s="37">
        <v>3</v>
      </c>
      <c r="F9" s="37">
        <v>3</v>
      </c>
      <c r="G9" s="37">
        <v>2</v>
      </c>
      <c r="H9" s="37">
        <v>3</v>
      </c>
      <c r="I9" s="37">
        <v>3</v>
      </c>
      <c r="J9" s="37">
        <v>3</v>
      </c>
      <c r="K9" s="37">
        <v>2</v>
      </c>
      <c r="L9" s="37">
        <v>3</v>
      </c>
      <c r="M9" s="37">
        <v>2</v>
      </c>
      <c r="N9" s="37">
        <v>2</v>
      </c>
    </row>
    <row r="10" spans="1:14" x14ac:dyDescent="0.3">
      <c r="A10" s="4">
        <v>5</v>
      </c>
      <c r="B10" s="37">
        <v>3</v>
      </c>
      <c r="C10" s="37">
        <v>2</v>
      </c>
      <c r="D10" s="37">
        <v>2</v>
      </c>
      <c r="E10" s="37">
        <v>3</v>
      </c>
      <c r="F10" s="37">
        <v>2</v>
      </c>
      <c r="G10" s="37">
        <v>2</v>
      </c>
      <c r="H10" s="37">
        <v>2</v>
      </c>
      <c r="I10" s="37">
        <v>3</v>
      </c>
      <c r="J10" s="37">
        <v>2</v>
      </c>
      <c r="K10" s="37">
        <v>2</v>
      </c>
      <c r="L10" s="37">
        <v>2</v>
      </c>
      <c r="M10" s="37">
        <v>2</v>
      </c>
      <c r="N10" s="37">
        <v>3</v>
      </c>
    </row>
    <row r="11" spans="1:14" x14ac:dyDescent="0.3">
      <c r="A11" s="4">
        <v>6</v>
      </c>
      <c r="B11" s="37">
        <v>2</v>
      </c>
      <c r="C11" s="37">
        <v>2</v>
      </c>
      <c r="D11" s="37">
        <v>3</v>
      </c>
      <c r="E11" s="37">
        <v>2</v>
      </c>
      <c r="F11" s="37">
        <v>2</v>
      </c>
      <c r="G11" s="37">
        <v>2</v>
      </c>
      <c r="H11" s="37">
        <v>2</v>
      </c>
      <c r="I11" s="37">
        <v>3</v>
      </c>
      <c r="J11" s="37">
        <v>3</v>
      </c>
      <c r="K11" s="37">
        <v>3</v>
      </c>
      <c r="L11" s="37">
        <v>2</v>
      </c>
      <c r="M11" s="37">
        <v>3</v>
      </c>
      <c r="N11" s="37">
        <v>2</v>
      </c>
    </row>
    <row r="12" spans="1:14" x14ac:dyDescent="0.3">
      <c r="A12" s="4">
        <v>7</v>
      </c>
      <c r="B12" s="37">
        <v>3</v>
      </c>
      <c r="C12" s="37">
        <v>3</v>
      </c>
      <c r="D12" s="37">
        <v>2</v>
      </c>
      <c r="E12" s="37">
        <v>3</v>
      </c>
      <c r="F12" s="37">
        <v>3</v>
      </c>
      <c r="G12" s="37">
        <v>3</v>
      </c>
      <c r="H12" s="37">
        <v>3</v>
      </c>
      <c r="I12" s="37">
        <v>3</v>
      </c>
      <c r="J12" s="37">
        <v>3</v>
      </c>
      <c r="K12" s="37">
        <v>3</v>
      </c>
      <c r="L12" s="37">
        <v>3</v>
      </c>
      <c r="M12" s="37">
        <v>3</v>
      </c>
      <c r="N12" s="37">
        <v>3</v>
      </c>
    </row>
    <row r="13" spans="1:14" x14ac:dyDescent="0.3">
      <c r="A13" s="4">
        <v>8</v>
      </c>
      <c r="B13" s="37">
        <v>3</v>
      </c>
      <c r="C13" s="37">
        <v>3</v>
      </c>
      <c r="D13" s="37">
        <v>2</v>
      </c>
      <c r="E13" s="37">
        <v>3</v>
      </c>
      <c r="F13" s="37">
        <v>3</v>
      </c>
      <c r="G13" s="37">
        <v>3</v>
      </c>
      <c r="H13" s="37">
        <v>3</v>
      </c>
      <c r="I13" s="37">
        <v>3</v>
      </c>
      <c r="J13" s="37">
        <v>3</v>
      </c>
      <c r="K13" s="37">
        <v>3</v>
      </c>
      <c r="L13" s="37">
        <v>3</v>
      </c>
      <c r="M13" s="37">
        <v>3</v>
      </c>
      <c r="N13" s="37">
        <v>3</v>
      </c>
    </row>
    <row r="14" spans="1:14" x14ac:dyDescent="0.3">
      <c r="A14" s="4">
        <v>9</v>
      </c>
      <c r="B14" s="37">
        <v>2</v>
      </c>
      <c r="C14" s="37">
        <v>2</v>
      </c>
      <c r="D14" s="37">
        <v>3</v>
      </c>
      <c r="E14" s="37">
        <v>2</v>
      </c>
      <c r="F14" s="37">
        <v>2</v>
      </c>
      <c r="G14" s="37">
        <v>2</v>
      </c>
      <c r="H14" s="37">
        <v>3</v>
      </c>
      <c r="I14" s="37">
        <v>3</v>
      </c>
      <c r="J14" s="37">
        <v>2</v>
      </c>
      <c r="K14" s="37">
        <v>2</v>
      </c>
      <c r="L14" s="37">
        <v>2</v>
      </c>
      <c r="M14" s="37">
        <v>2</v>
      </c>
      <c r="N14" s="37">
        <v>3</v>
      </c>
    </row>
    <row r="15" spans="1:14" x14ac:dyDescent="0.3">
      <c r="A15" s="4">
        <v>10</v>
      </c>
      <c r="B15" s="37">
        <v>2</v>
      </c>
      <c r="C15" s="37">
        <v>2</v>
      </c>
      <c r="D15" s="37">
        <v>2</v>
      </c>
      <c r="E15" s="37">
        <v>2</v>
      </c>
      <c r="F15" s="37">
        <v>2</v>
      </c>
      <c r="G15" s="37">
        <v>2</v>
      </c>
      <c r="H15" s="37">
        <v>2</v>
      </c>
      <c r="I15" s="37">
        <v>2</v>
      </c>
      <c r="J15" s="37">
        <v>2</v>
      </c>
      <c r="K15" s="37">
        <v>2</v>
      </c>
      <c r="L15" s="37">
        <v>1</v>
      </c>
      <c r="M15" s="37">
        <v>2</v>
      </c>
      <c r="N15" s="37">
        <v>2</v>
      </c>
    </row>
    <row r="16" spans="1:14" x14ac:dyDescent="0.3">
      <c r="A16" s="4">
        <v>11</v>
      </c>
      <c r="B16" s="37">
        <v>2</v>
      </c>
      <c r="C16" s="37">
        <v>1</v>
      </c>
      <c r="D16" s="37">
        <v>1</v>
      </c>
      <c r="E16" s="37">
        <v>2</v>
      </c>
      <c r="F16" s="37">
        <v>2</v>
      </c>
      <c r="G16" s="37">
        <v>1</v>
      </c>
      <c r="H16" s="37">
        <v>2</v>
      </c>
      <c r="I16" s="37">
        <v>2</v>
      </c>
      <c r="J16" s="37">
        <v>1</v>
      </c>
      <c r="K16" s="37">
        <v>1</v>
      </c>
      <c r="L16" s="37">
        <v>1</v>
      </c>
      <c r="M16" s="37">
        <v>1</v>
      </c>
      <c r="N16" s="37">
        <v>2</v>
      </c>
    </row>
    <row r="17" spans="1:14" x14ac:dyDescent="0.3">
      <c r="A17" s="4">
        <v>12</v>
      </c>
      <c r="B17" s="37">
        <v>2</v>
      </c>
      <c r="C17" s="37">
        <v>2</v>
      </c>
      <c r="D17" s="37">
        <v>2</v>
      </c>
      <c r="E17" s="37">
        <v>2</v>
      </c>
      <c r="F17" s="37">
        <v>2</v>
      </c>
      <c r="G17" s="37">
        <v>1</v>
      </c>
      <c r="H17" s="37">
        <v>2</v>
      </c>
      <c r="I17" s="37">
        <v>1</v>
      </c>
      <c r="J17" s="37">
        <v>2</v>
      </c>
      <c r="K17" s="37">
        <v>1</v>
      </c>
      <c r="L17" s="37">
        <v>1</v>
      </c>
      <c r="M17" s="37">
        <v>1</v>
      </c>
      <c r="N17" s="37">
        <v>2</v>
      </c>
    </row>
    <row r="18" spans="1:14" x14ac:dyDescent="0.3">
      <c r="A18" s="4">
        <v>13</v>
      </c>
      <c r="B18" s="37">
        <v>2</v>
      </c>
      <c r="C18" s="37">
        <v>3</v>
      </c>
      <c r="D18" s="37">
        <v>3</v>
      </c>
      <c r="E18" s="37">
        <v>3</v>
      </c>
      <c r="F18" s="37">
        <v>3</v>
      </c>
      <c r="G18" s="37">
        <v>3</v>
      </c>
      <c r="H18" s="37">
        <v>3</v>
      </c>
      <c r="I18" s="37">
        <v>2</v>
      </c>
      <c r="J18" s="37">
        <v>2</v>
      </c>
      <c r="K18" s="37">
        <v>2</v>
      </c>
      <c r="L18" s="37">
        <v>1</v>
      </c>
      <c r="M18" s="37">
        <v>2</v>
      </c>
      <c r="N18" s="37">
        <v>2</v>
      </c>
    </row>
    <row r="19" spans="1:14" x14ac:dyDescent="0.3">
      <c r="A19" s="23" t="s">
        <v>12</v>
      </c>
      <c r="B19" s="7">
        <f>COUNTIF(B6:B18, 3)</f>
        <v>6</v>
      </c>
      <c r="C19" s="7">
        <f t="shared" ref="C19:M19" si="0">COUNTIF(C6:C18, 3)</f>
        <v>5</v>
      </c>
      <c r="D19" s="7">
        <f t="shared" si="0"/>
        <v>4</v>
      </c>
      <c r="E19" s="7">
        <f t="shared" si="0"/>
        <v>7</v>
      </c>
      <c r="F19" s="7">
        <f t="shared" si="0"/>
        <v>7</v>
      </c>
      <c r="G19" s="7">
        <f t="shared" si="0"/>
        <v>6</v>
      </c>
      <c r="H19" s="7">
        <f t="shared" si="0"/>
        <v>8</v>
      </c>
      <c r="I19" s="7">
        <f t="shared" si="0"/>
        <v>6</v>
      </c>
      <c r="J19" s="7">
        <f t="shared" si="0"/>
        <v>7</v>
      </c>
      <c r="K19" s="7">
        <f t="shared" si="0"/>
        <v>3</v>
      </c>
      <c r="L19" s="7">
        <f t="shared" si="0"/>
        <v>3</v>
      </c>
      <c r="M19" s="7">
        <f t="shared" si="0"/>
        <v>3</v>
      </c>
      <c r="N19" s="7">
        <f>COUNTIF(N6:N18, 3)</f>
        <v>6</v>
      </c>
    </row>
    <row r="20" spans="1:14" x14ac:dyDescent="0.3">
      <c r="A20" s="23" t="s">
        <v>13</v>
      </c>
      <c r="B20" s="7">
        <f>COUNTIF(B6:B18, 2)</f>
        <v>7</v>
      </c>
      <c r="C20" s="7">
        <f t="shared" ref="C20:M20" si="1">COUNTIF(C6:C18, 2)</f>
        <v>7</v>
      </c>
      <c r="D20" s="7">
        <f t="shared" si="1"/>
        <v>8</v>
      </c>
      <c r="E20" s="7">
        <f t="shared" si="1"/>
        <v>6</v>
      </c>
      <c r="F20" s="7">
        <f t="shared" si="1"/>
        <v>6</v>
      </c>
      <c r="G20" s="7">
        <f t="shared" si="1"/>
        <v>5</v>
      </c>
      <c r="H20" s="7">
        <f t="shared" si="1"/>
        <v>5</v>
      </c>
      <c r="I20" s="7">
        <f t="shared" si="1"/>
        <v>6</v>
      </c>
      <c r="J20" s="7">
        <f t="shared" si="1"/>
        <v>5</v>
      </c>
      <c r="K20" s="7">
        <f t="shared" si="1"/>
        <v>8</v>
      </c>
      <c r="L20" s="7">
        <f t="shared" si="1"/>
        <v>6</v>
      </c>
      <c r="M20" s="7">
        <f t="shared" si="1"/>
        <v>8</v>
      </c>
      <c r="N20" s="7">
        <f>COUNTIF(N6:N18, 2)</f>
        <v>7</v>
      </c>
    </row>
    <row r="21" spans="1:14" x14ac:dyDescent="0.3">
      <c r="A21" s="23" t="s">
        <v>14</v>
      </c>
      <c r="B21" s="7">
        <f>COUNTIF(B6:B18, 1)</f>
        <v>0</v>
      </c>
      <c r="C21" s="7">
        <f t="shared" ref="C21:M21" si="2">COUNTIF(C6:C18, 1)</f>
        <v>1</v>
      </c>
      <c r="D21" s="7">
        <f t="shared" si="2"/>
        <v>1</v>
      </c>
      <c r="E21" s="7">
        <f t="shared" si="2"/>
        <v>0</v>
      </c>
      <c r="F21" s="7">
        <f t="shared" si="2"/>
        <v>0</v>
      </c>
      <c r="G21" s="7">
        <f t="shared" si="2"/>
        <v>2</v>
      </c>
      <c r="H21" s="7">
        <f t="shared" si="2"/>
        <v>0</v>
      </c>
      <c r="I21" s="7">
        <f t="shared" si="2"/>
        <v>1</v>
      </c>
      <c r="J21" s="7">
        <f t="shared" si="2"/>
        <v>1</v>
      </c>
      <c r="K21" s="7">
        <f t="shared" si="2"/>
        <v>2</v>
      </c>
      <c r="L21" s="7">
        <f t="shared" si="2"/>
        <v>4</v>
      </c>
      <c r="M21" s="7">
        <f t="shared" si="2"/>
        <v>2</v>
      </c>
      <c r="N21" s="7">
        <f>COUNTIF(N6:N18, 1)</f>
        <v>0</v>
      </c>
    </row>
    <row r="22" spans="1:14" x14ac:dyDescent="0.3">
      <c r="A22" s="8" t="s">
        <v>15</v>
      </c>
      <c r="B22" s="8">
        <f>SUM(B6:B18)</f>
        <v>32</v>
      </c>
      <c r="C22" s="8">
        <f t="shared" ref="C22:M22" si="3">SUM(C6:C18)</f>
        <v>30</v>
      </c>
      <c r="D22" s="8">
        <f t="shared" si="3"/>
        <v>29</v>
      </c>
      <c r="E22" s="8">
        <f t="shared" si="3"/>
        <v>33</v>
      </c>
      <c r="F22" s="8">
        <f t="shared" si="3"/>
        <v>33</v>
      </c>
      <c r="G22" s="8">
        <f t="shared" si="3"/>
        <v>30</v>
      </c>
      <c r="H22" s="8">
        <f t="shared" si="3"/>
        <v>34</v>
      </c>
      <c r="I22" s="8">
        <f t="shared" si="3"/>
        <v>31</v>
      </c>
      <c r="J22" s="8">
        <f t="shared" si="3"/>
        <v>32</v>
      </c>
      <c r="K22" s="8">
        <f t="shared" si="3"/>
        <v>27</v>
      </c>
      <c r="L22" s="8">
        <f t="shared" si="3"/>
        <v>25</v>
      </c>
      <c r="M22" s="8">
        <f t="shared" si="3"/>
        <v>27</v>
      </c>
      <c r="N22" s="8">
        <f>SUM(N6:N18)</f>
        <v>32</v>
      </c>
    </row>
    <row r="23" spans="1:14" x14ac:dyDescent="0.3">
      <c r="A23" s="8" t="s">
        <v>16</v>
      </c>
      <c r="B23" s="9">
        <f>AVERAGE(B6:B18)</f>
        <v>2.4615384615384617</v>
      </c>
      <c r="C23" s="9">
        <f t="shared" ref="C23:M23" si="4">AVERAGE(C6:C18)</f>
        <v>2.3076923076923075</v>
      </c>
      <c r="D23" s="9">
        <f t="shared" si="4"/>
        <v>2.2307692307692308</v>
      </c>
      <c r="E23" s="9">
        <f t="shared" si="4"/>
        <v>2.5384615384615383</v>
      </c>
      <c r="F23" s="9">
        <f t="shared" si="4"/>
        <v>2.5384615384615383</v>
      </c>
      <c r="G23" s="9">
        <f t="shared" si="4"/>
        <v>2.3076923076923075</v>
      </c>
      <c r="H23" s="9">
        <f t="shared" si="4"/>
        <v>2.6153846153846154</v>
      </c>
      <c r="I23" s="9">
        <f t="shared" si="4"/>
        <v>2.3846153846153846</v>
      </c>
      <c r="J23" s="9">
        <f t="shared" si="4"/>
        <v>2.4615384615384617</v>
      </c>
      <c r="K23" s="9">
        <f t="shared" si="4"/>
        <v>2.0769230769230771</v>
      </c>
      <c r="L23" s="9">
        <f t="shared" si="4"/>
        <v>1.9230769230769231</v>
      </c>
      <c r="M23" s="9">
        <f t="shared" si="4"/>
        <v>2.0769230769230771</v>
      </c>
      <c r="N23" s="9">
        <f>AVERAGE(N6:N18)</f>
        <v>2.4615384615384617</v>
      </c>
    </row>
    <row r="24" spans="1:14" x14ac:dyDescent="0.3">
      <c r="A24" s="8" t="s">
        <v>17</v>
      </c>
      <c r="B24" s="55">
        <f>AVERAGE(B6:H18)</f>
        <v>2.4285714285714284</v>
      </c>
      <c r="C24" s="56"/>
      <c r="D24" s="56"/>
      <c r="E24" s="56"/>
      <c r="F24" s="56"/>
      <c r="G24" s="56"/>
      <c r="H24" s="56"/>
      <c r="I24" s="57">
        <f>AVERAGE(I6:N18)</f>
        <v>2.2307692307692308</v>
      </c>
      <c r="J24" s="58"/>
      <c r="K24" s="58"/>
      <c r="L24" s="58"/>
      <c r="M24" s="58"/>
      <c r="N24" s="59"/>
    </row>
    <row r="25" spans="1:14" ht="16.5" customHeight="1" x14ac:dyDescent="0.3">
      <c r="A25" s="44" t="s">
        <v>18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9" spans="1:14" x14ac:dyDescent="0.3">
      <c r="C29" s="36"/>
    </row>
  </sheetData>
  <mergeCells count="8">
    <mergeCell ref="A25:N25"/>
    <mergeCell ref="B24:H24"/>
    <mergeCell ref="I24:N24"/>
    <mergeCell ref="A1:N1"/>
    <mergeCell ref="A2:A3"/>
    <mergeCell ref="B2:N2"/>
    <mergeCell ref="B3:H3"/>
    <mergeCell ref="I3:N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12</vt:i4>
      </vt:variant>
    </vt:vector>
  </HeadingPairs>
  <TitlesOfParts>
    <vt:vector size="19" baseType="lpstr">
      <vt:lpstr>Total</vt:lpstr>
      <vt:lpstr>L1</vt:lpstr>
      <vt:lpstr>L2</vt:lpstr>
      <vt:lpstr>L3</vt:lpstr>
      <vt:lpstr>L4</vt:lpstr>
      <vt:lpstr>L5</vt:lpstr>
      <vt:lpstr>L6</vt:lpstr>
      <vt:lpstr>'L1'!Print_Area</vt:lpstr>
      <vt:lpstr>'L2'!Print_Area</vt:lpstr>
      <vt:lpstr>'L3'!Print_Area</vt:lpstr>
      <vt:lpstr>'L4'!Print_Area</vt:lpstr>
      <vt:lpstr>'L5'!Print_Area</vt:lpstr>
      <vt:lpstr>'L6'!Print_Area</vt:lpstr>
      <vt:lpstr>'L1'!Print_Titles</vt:lpstr>
      <vt:lpstr>'L2'!Print_Titles</vt:lpstr>
      <vt:lpstr>'L3'!Print_Titles</vt:lpstr>
      <vt:lpstr>'L4'!Print_Titles</vt:lpstr>
      <vt:lpstr>'L5'!Print_Titles</vt:lpstr>
      <vt:lpstr>'L6'!Print_Titles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MSK</cp:lastModifiedBy>
  <cp:lastPrinted>2019-01-18T04:49:48Z</cp:lastPrinted>
  <dcterms:created xsi:type="dcterms:W3CDTF">2019-01-16T04:54:48Z</dcterms:created>
  <dcterms:modified xsi:type="dcterms:W3CDTF">2020-12-29T08:10:29Z</dcterms:modified>
</cp:coreProperties>
</file>