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eonseokim/Documents/AOL/SEMBA_AOL_2020/"/>
    </mc:Choice>
  </mc:AlternateContent>
  <xr:revisionPtr revIDLastSave="0" documentId="13_ncr:1_{63DECBEF-CDEC-344D-A1B2-360FC3F9642B}" xr6:coauthVersionLast="46" xr6:coauthVersionMax="46" xr10:uidLastSave="{00000000-0000-0000-0000-000000000000}"/>
  <bookViews>
    <workbookView xWindow="540" yWindow="920" windowWidth="27640" windowHeight="15900" xr2:uid="{93A2C17F-CDFB-E348-AAC3-D589ECBD6BEF}"/>
  </bookViews>
  <sheets>
    <sheet name="Total" sheetId="1" r:id="rId1"/>
    <sheet name="L1" sheetId="2" r:id="rId2"/>
    <sheet name="L2" sheetId="3" r:id="rId3"/>
    <sheet name="L3" sheetId="4" r:id="rId4"/>
    <sheet name="L4" sheetId="5" r:id="rId5"/>
    <sheet name="L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I26" i="2"/>
  <c r="F26" i="2"/>
  <c r="E26" i="2"/>
  <c r="B26" i="2"/>
  <c r="K25" i="2"/>
  <c r="K26" i="2" s="1"/>
  <c r="J25" i="2"/>
  <c r="I25" i="2"/>
  <c r="H25" i="2"/>
  <c r="H26" i="2" s="1"/>
  <c r="G25" i="2"/>
  <c r="G26" i="2" s="1"/>
  <c r="F25" i="2"/>
  <c r="E25" i="2"/>
  <c r="D25" i="2"/>
  <c r="D26" i="2" s="1"/>
  <c r="C25" i="2"/>
  <c r="C26" i="2" s="1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B27" i="2" l="1"/>
  <c r="G27" i="2"/>
  <c r="F26" i="6" l="1"/>
  <c r="F27" i="6" s="1"/>
  <c r="B26" i="6"/>
  <c r="H25" i="6"/>
  <c r="H26" i="6" s="1"/>
  <c r="G25" i="6"/>
  <c r="G26" i="6" s="1"/>
  <c r="F25" i="6"/>
  <c r="E25" i="6"/>
  <c r="E26" i="6" s="1"/>
  <c r="D25" i="6"/>
  <c r="D26" i="6" s="1"/>
  <c r="C25" i="6"/>
  <c r="C26" i="6" s="1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B22" i="6"/>
  <c r="B27" i="6" l="1"/>
  <c r="F14" i="1" l="1"/>
  <c r="I13" i="1"/>
  <c r="K12" i="1"/>
  <c r="J12" i="1"/>
  <c r="I12" i="1"/>
  <c r="H12" i="1"/>
  <c r="G12" i="1"/>
  <c r="F12" i="1"/>
  <c r="G13" i="1"/>
  <c r="F13" i="1"/>
  <c r="E13" i="1"/>
  <c r="E12" i="1"/>
  <c r="D12" i="1"/>
  <c r="C12" i="1"/>
  <c r="B12" i="1"/>
  <c r="J26" i="4"/>
  <c r="N26" i="4"/>
  <c r="P25" i="4"/>
  <c r="P26" i="4" s="1"/>
  <c r="O25" i="4"/>
  <c r="O26" i="4" s="1"/>
  <c r="N25" i="4"/>
  <c r="M25" i="4"/>
  <c r="M26" i="4" s="1"/>
  <c r="L25" i="4"/>
  <c r="L26" i="4" s="1"/>
  <c r="K25" i="4"/>
  <c r="K26" i="4" s="1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I25" i="4"/>
  <c r="I26" i="4" s="1"/>
  <c r="H25" i="4"/>
  <c r="H26" i="4" s="1"/>
  <c r="G25" i="4"/>
  <c r="G26" i="4" s="1"/>
  <c r="F25" i="4"/>
  <c r="F26" i="4" s="1"/>
  <c r="E25" i="4"/>
  <c r="E26" i="4" s="1"/>
  <c r="D25" i="4"/>
  <c r="D26" i="4" s="1"/>
  <c r="C25" i="4"/>
  <c r="C26" i="4" s="1"/>
  <c r="B25" i="4"/>
  <c r="B26" i="4" s="1"/>
  <c r="B27" i="4" s="1"/>
  <c r="I24" i="4"/>
  <c r="H24" i="4"/>
  <c r="G24" i="4"/>
  <c r="F24" i="4"/>
  <c r="E24" i="4"/>
  <c r="D24" i="4"/>
  <c r="C24" i="4"/>
  <c r="B24" i="4"/>
  <c r="I23" i="4"/>
  <c r="H23" i="4"/>
  <c r="G23" i="4"/>
  <c r="F23" i="4"/>
  <c r="E23" i="4"/>
  <c r="D23" i="4"/>
  <c r="C23" i="4"/>
  <c r="B23" i="4"/>
  <c r="I22" i="4"/>
  <c r="H22" i="4"/>
  <c r="G22" i="4"/>
  <c r="F22" i="4"/>
  <c r="E22" i="4"/>
  <c r="D22" i="4"/>
  <c r="C22" i="4"/>
  <c r="B22" i="4"/>
  <c r="N25" i="3"/>
  <c r="N26" i="3" s="1"/>
  <c r="M25" i="3"/>
  <c r="M26" i="3" s="1"/>
  <c r="L25" i="3"/>
  <c r="L26" i="3" s="1"/>
  <c r="K25" i="3"/>
  <c r="K26" i="3" s="1"/>
  <c r="J25" i="3"/>
  <c r="J26" i="3" s="1"/>
  <c r="I25" i="3"/>
  <c r="I26" i="3" s="1"/>
  <c r="H25" i="3"/>
  <c r="H26" i="3" s="1"/>
  <c r="N24" i="3"/>
  <c r="M24" i="3"/>
  <c r="L24" i="3"/>
  <c r="K24" i="3"/>
  <c r="J24" i="3"/>
  <c r="I24" i="3"/>
  <c r="H24" i="3"/>
  <c r="N23" i="3"/>
  <c r="M23" i="3"/>
  <c r="L23" i="3"/>
  <c r="K23" i="3"/>
  <c r="J23" i="3"/>
  <c r="I23" i="3"/>
  <c r="H23" i="3"/>
  <c r="N22" i="3"/>
  <c r="M22" i="3"/>
  <c r="L22" i="3"/>
  <c r="K22" i="3"/>
  <c r="J22" i="3"/>
  <c r="I22" i="3"/>
  <c r="H22" i="3"/>
  <c r="H27" i="3" l="1"/>
  <c r="J27" i="4"/>
  <c r="I25" i="5" l="1"/>
  <c r="I26" i="5" s="1"/>
  <c r="H25" i="5"/>
  <c r="H26" i="5" s="1"/>
  <c r="G25" i="5"/>
  <c r="G26" i="5" s="1"/>
  <c r="I24" i="5"/>
  <c r="H24" i="5"/>
  <c r="G24" i="5"/>
  <c r="I23" i="5"/>
  <c r="H23" i="5"/>
  <c r="G23" i="5"/>
  <c r="I22" i="5"/>
  <c r="H22" i="5"/>
  <c r="G22" i="5"/>
  <c r="G27" i="5" l="1"/>
  <c r="F25" i="5" l="1"/>
  <c r="F26" i="5" s="1"/>
  <c r="E25" i="5"/>
  <c r="E26" i="5" s="1"/>
  <c r="D25" i="5"/>
  <c r="D26" i="5" s="1"/>
  <c r="C25" i="5"/>
  <c r="C26" i="5" s="1"/>
  <c r="B25" i="5"/>
  <c r="B26" i="5" s="1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C22" i="5"/>
  <c r="B22" i="5"/>
  <c r="G25" i="3"/>
  <c r="G26" i="3" s="1"/>
  <c r="F25" i="3"/>
  <c r="F26" i="3" s="1"/>
  <c r="E25" i="3"/>
  <c r="E26" i="3" s="1"/>
  <c r="D25" i="3"/>
  <c r="D26" i="3" s="1"/>
  <c r="C25" i="3"/>
  <c r="C26" i="3" s="1"/>
  <c r="B25" i="3"/>
  <c r="B26" i="3" s="1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B13" i="1"/>
  <c r="B27" i="5" l="1"/>
  <c r="B27" i="3"/>
  <c r="K13" i="1"/>
  <c r="J13" i="1"/>
  <c r="H13" i="1"/>
  <c r="H14" i="1" s="1"/>
  <c r="D13" i="1"/>
  <c r="D14" i="1" s="1"/>
  <c r="C13" i="1"/>
  <c r="B14" i="1" s="1"/>
  <c r="J14" i="1" l="1"/>
</calcChain>
</file>

<file path=xl/sharedStrings.xml><?xml version="1.0" encoding="utf-8"?>
<sst xmlns="http://schemas.openxmlformats.org/spreadsheetml/2006/main" count="281" uniqueCount="123">
  <si>
    <t>Learning Goals</t>
    <phoneticPr fontId="0" type="noConversion"/>
  </si>
  <si>
    <t>L1</t>
    <phoneticPr fontId="0" type="noConversion"/>
  </si>
  <si>
    <t>L2</t>
    <phoneticPr fontId="0" type="noConversion"/>
  </si>
  <si>
    <t>L3</t>
    <phoneticPr fontId="0" type="noConversion"/>
  </si>
  <si>
    <t>L4</t>
  </si>
  <si>
    <t>L5</t>
  </si>
  <si>
    <t>Traits</t>
    <phoneticPr fontId="0" type="noConversion"/>
  </si>
  <si>
    <t>L11</t>
    <phoneticPr fontId="0" type="noConversion"/>
  </si>
  <si>
    <t>L12</t>
    <phoneticPr fontId="0" type="noConversion"/>
  </si>
  <si>
    <t>L21</t>
    <phoneticPr fontId="0" type="noConversion"/>
  </si>
  <si>
    <t>L22</t>
    <phoneticPr fontId="0" type="noConversion"/>
  </si>
  <si>
    <t>L31</t>
    <phoneticPr fontId="0" type="noConversion"/>
  </si>
  <si>
    <t>L32</t>
    <phoneticPr fontId="0" type="noConversion"/>
  </si>
  <si>
    <t>L41</t>
  </si>
  <si>
    <t>L42</t>
  </si>
  <si>
    <t>L51</t>
  </si>
  <si>
    <t>L52</t>
  </si>
  <si>
    <t>T1</t>
    <phoneticPr fontId="0" type="noConversion"/>
  </si>
  <si>
    <t>T2</t>
    <phoneticPr fontId="0" type="noConversion"/>
  </si>
  <si>
    <t>T3</t>
    <phoneticPr fontId="0" type="noConversion"/>
  </si>
  <si>
    <t>T4</t>
    <phoneticPr fontId="0" type="noConversion"/>
  </si>
  <si>
    <t>-</t>
  </si>
  <si>
    <t>T5</t>
    <phoneticPr fontId="0" type="noConversion"/>
  </si>
  <si>
    <t>T6</t>
    <phoneticPr fontId="0" type="noConversion"/>
  </si>
  <si>
    <t>T7</t>
    <phoneticPr fontId="0" type="noConversion"/>
  </si>
  <si>
    <t>T8</t>
    <phoneticPr fontId="0" type="noConversion"/>
  </si>
  <si>
    <t>Total No. of Students</t>
    <phoneticPr fontId="0" type="noConversion"/>
  </si>
  <si>
    <t>Ratio (# of 3 point)</t>
    <phoneticPr fontId="0" type="noConversion"/>
  </si>
  <si>
    <t>Average</t>
    <phoneticPr fontId="0" type="noConversion"/>
  </si>
  <si>
    <t>Total Average</t>
    <phoneticPr fontId="0" type="noConversion"/>
  </si>
  <si>
    <t>Assessment Learning Goal 2(L2): SMB536</t>
  </si>
  <si>
    <t>Learning Goal</t>
    <phoneticPr fontId="0" type="noConversion"/>
  </si>
  <si>
    <t>L2: Domain Expertise in Creating and Managing Social Ventures: Our graduates will be able to develop professional knowledge and competencies of the functional areas and integrate and apply them to practical business cases of social enterprise management.</t>
  </si>
  <si>
    <t>L21: Our student will be able to enhance professional knowledge and competencies of the functional areas</t>
  </si>
  <si>
    <t>T1. Professional knowledge</t>
  </si>
  <si>
    <t>T2. Management principle</t>
  </si>
  <si>
    <t>T3. Application of management tools</t>
  </si>
  <si>
    <t>T4. Application of financial analysis</t>
  </si>
  <si>
    <t>T5. Case analysis</t>
  </si>
  <si>
    <t>T6. Qualitative and quantitative analysis</t>
  </si>
  <si>
    <t>Students</t>
    <phoneticPr fontId="0" type="noConversion"/>
  </si>
  <si>
    <t># of 3 point</t>
    <phoneticPr fontId="0" type="noConversion"/>
  </si>
  <si>
    <t># of 2 point</t>
    <phoneticPr fontId="0" type="noConversion"/>
  </si>
  <si>
    <t># of 1 point</t>
    <phoneticPr fontId="0" type="noConversion"/>
  </si>
  <si>
    <t>Total Score</t>
    <phoneticPr fontId="0" type="noConversion"/>
  </si>
  <si>
    <t>Average</t>
    <phoneticPr fontId="0" type="noConversion"/>
  </si>
  <si>
    <t>Total Average</t>
    <phoneticPr fontId="0" type="noConversion"/>
  </si>
  <si>
    <t>Criteria: 1 (Fails to Meet Expectations), 2 (Meet Expectations), 3 (Exceeds Expectations)</t>
    <phoneticPr fontId="0" type="noConversion"/>
  </si>
  <si>
    <t>Assessment Learning Goal 4(L4): SMB536</t>
  </si>
  <si>
    <t>L4. Ethically &amp; Socially Conscious Reasoning: Our graduates will understand the gravity of ethical behavior and corporate social responsibility</t>
  </si>
  <si>
    <t>L41:Our student will identify ethical and social dilemma and be able to recognize and evaluate alternative courses of action.</t>
  </si>
  <si>
    <t>T1. Identifies dilemma</t>
  </si>
  <si>
    <t>T2. Stakeholders consideration</t>
  </si>
  <si>
    <t>T3. Options development</t>
  </si>
  <si>
    <t>T4. Options evaluation</t>
  </si>
  <si>
    <t>T5. Decision and action</t>
  </si>
  <si>
    <t>L3. Communication: our graduates will be effective communicators</t>
  </si>
  <si>
    <t>L32: Our students will deliver effective presentation accompanied with proper media technology</t>
  </si>
  <si>
    <t>T1. Organization</t>
  </si>
  <si>
    <t>T2. Quality of slides</t>
  </si>
  <si>
    <t>T3. Voice quality and pace</t>
  </si>
  <si>
    <t>T4. Mannerisms</t>
  </si>
  <si>
    <t>T5. Professionalism</t>
  </si>
  <si>
    <t>T6. Use of media/rapport with audience</t>
  </si>
  <si>
    <t>T7. Ability to answer questions</t>
  </si>
  <si>
    <t xml:space="preserve">L42. Our students will know the professional code of conduct within their discipline </t>
  </si>
  <si>
    <t>T1. Importance</t>
  </si>
  <si>
    <t>T2. Understanding</t>
  </si>
  <si>
    <t>T3. Compliance</t>
  </si>
  <si>
    <t>Assessment Learning Goal 5(L5): SMB517</t>
  </si>
  <si>
    <t>L5. Global Perspective: Our graduates will have a global perspective.</t>
  </si>
  <si>
    <t>L51. Our student will define global business issues and relate these to emerging business opportunities</t>
  </si>
  <si>
    <t xml:space="preserve">L52: Our students will have command of business English or other language of major global market </t>
  </si>
  <si>
    <t>T1. Identification of global issues</t>
  </si>
  <si>
    <t>T2. Analysis of global issues</t>
  </si>
  <si>
    <t>T3. Application of analysis to global business situation</t>
  </si>
  <si>
    <t>T4. Cultural differences</t>
  </si>
  <si>
    <t>T1. Knowledge</t>
  </si>
  <si>
    <t>T2. Comprehension</t>
  </si>
  <si>
    <t>T3. Communication</t>
  </si>
  <si>
    <t>Assessment Learning Goal 1(L1): SMB549</t>
  </si>
  <si>
    <t xml:space="preserve">L1. Leadership and Teamwork: Our graduates will develop leadership skills and be able to work with internal and external stakeholders effectively. </t>
  </si>
  <si>
    <t xml:space="preserve">L11. Out students will have high-performance leadership skill </t>
  </si>
  <si>
    <t>L12. Our students will know how to build a team and work with external stakeholders successfully</t>
  </si>
  <si>
    <t>T1. Confidence</t>
  </si>
  <si>
    <t>T2. Balance between task and interpersonal relations</t>
  </si>
  <si>
    <t>T3. Ability to listen</t>
  </si>
  <si>
    <t>T4. Stays on track</t>
  </si>
  <si>
    <t>T5. Agenda</t>
  </si>
  <si>
    <t>T1. Commitment</t>
  </si>
  <si>
    <t>T3. Contributions</t>
  </si>
  <si>
    <t>T5. Working with stakeholders</t>
  </si>
  <si>
    <t>L22. Our students will apply different management disciplines into practical business cases of social enterprise management</t>
  </si>
  <si>
    <t xml:space="preserve">T1. Integration and synthesis of knowledge </t>
  </si>
  <si>
    <t>T2. Finding of real problems</t>
  </si>
  <si>
    <t>T3. Appropriate supporting data/evidence</t>
  </si>
  <si>
    <t xml:space="preserve">T4. Application of knowledge and tools to cases </t>
  </si>
  <si>
    <t xml:space="preserve">T5. Development of new business cases </t>
  </si>
  <si>
    <t xml:space="preserve">T6. Understanding of management systems </t>
  </si>
  <si>
    <t>T7. Application of tools and systems into new business development</t>
  </si>
  <si>
    <t>Assessment Learning Goal 3(L3): SMB549</t>
  </si>
  <si>
    <t>L31:Our student will produce professional business documents</t>
  </si>
  <si>
    <t>T1. Clear introduction and background</t>
  </si>
  <si>
    <t>T2. Discipline-related concepts and issues</t>
  </si>
  <si>
    <t>T3. Internally consistent arguments</t>
  </si>
  <si>
    <t xml:space="preserve">T4. Logic and organization </t>
  </si>
  <si>
    <t xml:space="preserve">T5. Consistent conclusions </t>
  </si>
  <si>
    <t xml:space="preserve">T6. Style and grammar </t>
  </si>
  <si>
    <t>T7. Effective literature search skills</t>
  </si>
  <si>
    <t>T8. Documents sources</t>
  </si>
  <si>
    <t>Learning Goal</t>
    <phoneticPr fontId="1" type="noConversion"/>
  </si>
  <si>
    <t>Traits</t>
    <phoneticPr fontId="1" type="noConversion"/>
  </si>
  <si>
    <t>Students</t>
    <phoneticPr fontId="1" type="noConversion"/>
  </si>
  <si>
    <t># of 3 point</t>
    <phoneticPr fontId="1" type="noConversion"/>
  </si>
  <si>
    <t># of 2 point</t>
    <phoneticPr fontId="1" type="noConversion"/>
  </si>
  <si>
    <t># of 1 point</t>
    <phoneticPr fontId="1" type="noConversion"/>
  </si>
  <si>
    <t>Total Score</t>
    <phoneticPr fontId="1" type="noConversion"/>
  </si>
  <si>
    <t>Average</t>
    <phoneticPr fontId="1" type="noConversion"/>
  </si>
  <si>
    <t>Total Average</t>
    <phoneticPr fontId="1" type="noConversion"/>
  </si>
  <si>
    <t>Criteria: 1 (Fails to Meet Expectations), 2 (Meet Expectations), 3 (Exceeds Expectations)</t>
    <phoneticPr fontId="1" type="noConversion"/>
  </si>
  <si>
    <t>Assessment Learning Goal 2(L2): SMB549</t>
  </si>
  <si>
    <t>Assessment Learning Goal 4(L4): SMB517</t>
  </si>
  <si>
    <t>Assessment Learning Goal 3(L3): SMB517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</si>
</sst>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"/>
    <numFmt numFmtId="165" formatCode="0.0%"/>
    <numFmt numFmtId="166" formatCode="0.00_ "/>
    <numFmt numFmtId="167" formatCode="0.000"/>
  </numFmts>
  <fonts count="12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6" fontId="3" fillId="4" borderId="7" xfId="0" applyNumberFormat="1" applyFont="1" applyFill="1" applyBorder="1" applyAlignment="1">
      <alignment horizontal="center" vertical="center"/>
    </xf>
    <xf numFmtId="166" fontId="3" fillId="4" borderId="17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67" fontId="7" fillId="6" borderId="7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6" fontId="3" fillId="4" borderId="19" xfId="0" applyNumberFormat="1" applyFont="1" applyFill="1" applyBorder="1" applyAlignment="1">
      <alignment horizontal="center" vertical="center"/>
    </xf>
    <xf numFmtId="166" fontId="3" fillId="4" borderId="20" xfId="0" applyNumberFormat="1" applyFont="1" applyFill="1" applyBorder="1" applyAlignment="1">
      <alignment horizontal="center" vertical="center"/>
    </xf>
    <xf numFmtId="166" fontId="3" fillId="4" borderId="21" xfId="0" applyNumberFormat="1" applyFont="1" applyFill="1" applyBorder="1" applyAlignment="1">
      <alignment horizontal="center" vertical="center"/>
    </xf>
    <xf numFmtId="166" fontId="3" fillId="4" borderId="2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7" fontId="7" fillId="6" borderId="9" xfId="0" applyNumberFormat="1" applyFont="1" applyFill="1" applyBorder="1" applyAlignment="1">
      <alignment horizontal="center" vertical="center" wrapText="1"/>
    </xf>
    <xf numFmtId="167" fontId="7" fillId="6" borderId="23" xfId="0" applyNumberFormat="1" applyFont="1" applyFill="1" applyBorder="1" applyAlignment="1">
      <alignment horizontal="center" vertical="center" wrapText="1"/>
    </xf>
    <xf numFmtId="167" fontId="7" fillId="6" borderId="8" xfId="0" applyNumberFormat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7" fontId="7" fillId="6" borderId="9" xfId="0" applyNumberFormat="1" applyFont="1" applyFill="1" applyBorder="1" applyAlignment="1">
      <alignment horizontal="center" vertical="center"/>
    </xf>
    <xf numFmtId="167" fontId="7" fillId="6" borderId="23" xfId="0" applyNumberFormat="1" applyFont="1" applyFill="1" applyBorder="1" applyAlignment="1">
      <alignment horizontal="center" vertical="center"/>
    </xf>
    <xf numFmtId="167" fontId="7" fillId="6" borderId="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vertical="center"/>
    </xf>
    <xf numFmtId="0" fontId="0" fillId="3" borderId="0" xfId="0" applyFill="1"/>
    <xf numFmtId="167" fontId="7" fillId="6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E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6F1C-8A5D-D74E-AB9A-9005BA8B9DD7}">
  <dimension ref="A1:K14"/>
  <sheetViews>
    <sheetView tabSelected="1" workbookViewId="0">
      <selection activeCell="E21" sqref="E21"/>
    </sheetView>
  </sheetViews>
  <sheetFormatPr baseColWidth="10" defaultRowHeight="16"/>
  <cols>
    <col min="1" max="1" width="18.5" bestFit="1" customWidth="1"/>
  </cols>
  <sheetData>
    <row r="1" spans="1:11">
      <c r="A1" s="1" t="s">
        <v>0</v>
      </c>
      <c r="B1" s="39" t="s">
        <v>1</v>
      </c>
      <c r="C1" s="39"/>
      <c r="D1" s="39" t="s">
        <v>2</v>
      </c>
      <c r="E1" s="39"/>
      <c r="F1" s="39" t="s">
        <v>3</v>
      </c>
      <c r="G1" s="39"/>
      <c r="H1" s="40" t="s">
        <v>4</v>
      </c>
      <c r="I1" s="41"/>
      <c r="J1" s="39" t="s">
        <v>5</v>
      </c>
      <c r="K1" s="42"/>
    </row>
    <row r="2" spans="1:11">
      <c r="A2" s="2" t="s">
        <v>6</v>
      </c>
      <c r="B2" s="3" t="s">
        <v>7</v>
      </c>
      <c r="C2" s="4" t="s">
        <v>8</v>
      </c>
      <c r="D2" s="3" t="s">
        <v>9</v>
      </c>
      <c r="E2" s="4" t="s">
        <v>10</v>
      </c>
      <c r="F2" s="5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6" t="s">
        <v>16</v>
      </c>
    </row>
    <row r="3" spans="1:11">
      <c r="A3" s="7" t="s">
        <v>17</v>
      </c>
      <c r="B3" s="10">
        <v>2.875</v>
      </c>
      <c r="C3" s="10">
        <v>2.875</v>
      </c>
      <c r="D3" s="10">
        <v>2.8571428571428572</v>
      </c>
      <c r="E3" s="10">
        <v>2.75</v>
      </c>
      <c r="F3" s="10">
        <v>2.875</v>
      </c>
      <c r="G3" s="10">
        <v>2.9375</v>
      </c>
      <c r="H3" s="10">
        <v>3</v>
      </c>
      <c r="I3" s="10">
        <v>2.8125</v>
      </c>
      <c r="J3" s="10">
        <v>2.8125</v>
      </c>
      <c r="K3" s="9">
        <v>2.875</v>
      </c>
    </row>
    <row r="4" spans="1:11">
      <c r="A4" s="7" t="s">
        <v>18</v>
      </c>
      <c r="B4" s="10">
        <v>2.875</v>
      </c>
      <c r="C4" s="10">
        <v>2.875</v>
      </c>
      <c r="D4" s="10">
        <v>2.8571428571428572</v>
      </c>
      <c r="E4" s="10">
        <v>2.875</v>
      </c>
      <c r="F4" s="10">
        <v>2.875</v>
      </c>
      <c r="G4" s="10">
        <v>2.8125</v>
      </c>
      <c r="H4" s="10">
        <v>2.8571428571428572</v>
      </c>
      <c r="I4" s="10">
        <v>2.8125</v>
      </c>
      <c r="J4" s="10">
        <v>2.8125</v>
      </c>
      <c r="K4" s="9">
        <v>2.875</v>
      </c>
    </row>
    <row r="5" spans="1:11">
      <c r="A5" s="7" t="s">
        <v>19</v>
      </c>
      <c r="B5" s="10">
        <v>2.9375</v>
      </c>
      <c r="C5" s="10">
        <v>2.875</v>
      </c>
      <c r="D5" s="10">
        <v>2.5714285714285716</v>
      </c>
      <c r="E5" s="10">
        <v>2.8125</v>
      </c>
      <c r="F5" s="10">
        <v>2.8125</v>
      </c>
      <c r="G5" s="10">
        <v>2.9375</v>
      </c>
      <c r="H5" s="10">
        <v>3</v>
      </c>
      <c r="I5" s="10">
        <v>2.75</v>
      </c>
      <c r="J5" s="10">
        <v>2.75</v>
      </c>
      <c r="K5" s="9">
        <v>2.5625</v>
      </c>
    </row>
    <row r="6" spans="1:11">
      <c r="A6" s="7" t="s">
        <v>20</v>
      </c>
      <c r="B6" s="10">
        <v>2.625</v>
      </c>
      <c r="C6" s="10">
        <v>2.75</v>
      </c>
      <c r="D6" s="10">
        <v>2.8571428571428572</v>
      </c>
      <c r="E6" s="10">
        <v>2.9375</v>
      </c>
      <c r="F6" s="10">
        <v>2.8125</v>
      </c>
      <c r="G6" s="10">
        <v>2.8125</v>
      </c>
      <c r="H6" s="10">
        <v>3</v>
      </c>
      <c r="I6" s="10" t="s">
        <v>21</v>
      </c>
      <c r="J6" s="10">
        <v>2.8125</v>
      </c>
      <c r="K6" s="9" t="s">
        <v>21</v>
      </c>
    </row>
    <row r="7" spans="1:11">
      <c r="A7" s="7" t="s">
        <v>22</v>
      </c>
      <c r="B7" s="10">
        <v>2.9375</v>
      </c>
      <c r="C7" s="10">
        <v>2.875</v>
      </c>
      <c r="D7" s="10">
        <v>2.8571428571428572</v>
      </c>
      <c r="E7" s="10">
        <v>2.9375</v>
      </c>
      <c r="F7" s="10">
        <v>2.8125</v>
      </c>
      <c r="G7" s="10">
        <v>2.875</v>
      </c>
      <c r="H7" s="10">
        <v>2.8571428571428572</v>
      </c>
      <c r="I7" s="10" t="s">
        <v>21</v>
      </c>
      <c r="J7" s="10" t="s">
        <v>21</v>
      </c>
      <c r="K7" s="9" t="s">
        <v>21</v>
      </c>
    </row>
    <row r="8" spans="1:11">
      <c r="A8" s="7" t="s">
        <v>23</v>
      </c>
      <c r="B8" s="10" t="s">
        <v>21</v>
      </c>
      <c r="C8" s="10" t="s">
        <v>21</v>
      </c>
      <c r="D8" s="10">
        <v>3</v>
      </c>
      <c r="E8" s="10">
        <v>2.9375</v>
      </c>
      <c r="F8" s="10">
        <v>2.875</v>
      </c>
      <c r="G8" s="10">
        <v>2.75</v>
      </c>
      <c r="H8" s="10" t="s">
        <v>21</v>
      </c>
      <c r="I8" s="10" t="s">
        <v>21</v>
      </c>
      <c r="J8" s="8" t="s">
        <v>21</v>
      </c>
      <c r="K8" s="9" t="s">
        <v>21</v>
      </c>
    </row>
    <row r="9" spans="1:11">
      <c r="A9" s="7" t="s">
        <v>24</v>
      </c>
      <c r="B9" s="10" t="s">
        <v>21</v>
      </c>
      <c r="C9" s="10" t="s">
        <v>21</v>
      </c>
      <c r="D9" s="10" t="s">
        <v>21</v>
      </c>
      <c r="E9" s="10">
        <v>2.6875</v>
      </c>
      <c r="F9" s="10">
        <v>2.8125</v>
      </c>
      <c r="G9" s="10">
        <v>2.875</v>
      </c>
      <c r="H9" s="10" t="s">
        <v>21</v>
      </c>
      <c r="I9" s="10" t="s">
        <v>21</v>
      </c>
      <c r="J9" s="8" t="s">
        <v>21</v>
      </c>
      <c r="K9" s="9" t="s">
        <v>21</v>
      </c>
    </row>
    <row r="10" spans="1:11">
      <c r="A10" s="11" t="s">
        <v>25</v>
      </c>
      <c r="B10" s="10" t="s">
        <v>21</v>
      </c>
      <c r="C10" s="10" t="s">
        <v>21</v>
      </c>
      <c r="D10" s="10" t="s">
        <v>21</v>
      </c>
      <c r="E10" s="10" t="s">
        <v>21</v>
      </c>
      <c r="F10" s="10">
        <v>2.875</v>
      </c>
      <c r="G10" s="10" t="s">
        <v>21</v>
      </c>
      <c r="H10" s="10" t="s">
        <v>21</v>
      </c>
      <c r="I10" s="10" t="s">
        <v>21</v>
      </c>
      <c r="J10" s="12" t="s">
        <v>21</v>
      </c>
      <c r="K10" s="13" t="s">
        <v>21</v>
      </c>
    </row>
    <row r="11" spans="1:11">
      <c r="A11" s="14" t="s">
        <v>26</v>
      </c>
      <c r="B11" s="15">
        <v>16</v>
      </c>
      <c r="C11" s="15">
        <v>16</v>
      </c>
      <c r="D11" s="15">
        <v>7</v>
      </c>
      <c r="E11" s="15">
        <v>16</v>
      </c>
      <c r="F11" s="15">
        <v>16</v>
      </c>
      <c r="G11" s="15">
        <v>16</v>
      </c>
      <c r="H11" s="15">
        <v>7</v>
      </c>
      <c r="I11" s="15">
        <v>16</v>
      </c>
      <c r="J11" s="15">
        <v>16</v>
      </c>
      <c r="K11" s="16">
        <v>16</v>
      </c>
    </row>
    <row r="12" spans="1:11">
      <c r="A12" s="14" t="s">
        <v>27</v>
      </c>
      <c r="B12" s="17">
        <f>11/16</f>
        <v>0.6875</v>
      </c>
      <c r="C12" s="17">
        <f>7/16</f>
        <v>0.4375</v>
      </c>
      <c r="D12" s="18">
        <f>4/7</f>
        <v>0.5714285714285714</v>
      </c>
      <c r="E12" s="18">
        <f>8/16</f>
        <v>0.5</v>
      </c>
      <c r="F12" s="18">
        <f>5/16</f>
        <v>0.3125</v>
      </c>
      <c r="G12" s="18">
        <f>11/16</f>
        <v>0.6875</v>
      </c>
      <c r="H12" s="18">
        <f>6/7</f>
        <v>0.8571428571428571</v>
      </c>
      <c r="I12" s="18">
        <f>11/16</f>
        <v>0.6875</v>
      </c>
      <c r="J12" s="18">
        <f>12/16</f>
        <v>0.75</v>
      </c>
      <c r="K12" s="19">
        <f>11/16</f>
        <v>0.6875</v>
      </c>
    </row>
    <row r="13" spans="1:11">
      <c r="A13" s="20" t="s">
        <v>28</v>
      </c>
      <c r="B13" s="21">
        <f>AVERAGE(B3:B7)</f>
        <v>2.85</v>
      </c>
      <c r="C13" s="21">
        <f>AVERAGE(C3:C7)</f>
        <v>2.85</v>
      </c>
      <c r="D13" s="21">
        <f>AVERAGE(D3:D8)</f>
        <v>2.8333333333333335</v>
      </c>
      <c r="E13" s="21">
        <f>AVERAGE(E3:E9)</f>
        <v>2.8482142857142856</v>
      </c>
      <c r="F13" s="21">
        <f>AVERAGE(F3:F10)</f>
        <v>2.84375</v>
      </c>
      <c r="G13" s="21">
        <f>AVERAGE(G3:G9)</f>
        <v>2.8571428571428572</v>
      </c>
      <c r="H13" s="21">
        <f>AVERAGE(H3:H7)</f>
        <v>2.9428571428571431</v>
      </c>
      <c r="I13" s="21">
        <f>AVERAGE(I3:I5)</f>
        <v>2.7916666666666665</v>
      </c>
      <c r="J13" s="21">
        <f>AVERAGE(J3:J6)</f>
        <v>2.796875</v>
      </c>
      <c r="K13" s="22">
        <f>AVERAGE(K3:K5)</f>
        <v>2.7708333333333335</v>
      </c>
    </row>
    <row r="14" spans="1:11" ht="17" thickBot="1">
      <c r="A14" s="23" t="s">
        <v>29</v>
      </c>
      <c r="B14" s="35">
        <f>AVERAGE(B13:C13)</f>
        <v>2.85</v>
      </c>
      <c r="C14" s="35"/>
      <c r="D14" s="35">
        <f>AVERAGE(D13:E13)</f>
        <v>2.8407738095238093</v>
      </c>
      <c r="E14" s="35"/>
      <c r="F14" s="35">
        <f>AVERAGE(F13:G13)</f>
        <v>2.8504464285714288</v>
      </c>
      <c r="G14" s="35"/>
      <c r="H14" s="36">
        <f>AVERAGE(H13:I13)</f>
        <v>2.8672619047619046</v>
      </c>
      <c r="I14" s="37"/>
      <c r="J14" s="35">
        <f>AVERAGE(J13:K13)</f>
        <v>2.783854166666667</v>
      </c>
      <c r="K14" s="38"/>
    </row>
  </sheetData>
  <mergeCells count="10">
    <mergeCell ref="B1:C1"/>
    <mergeCell ref="D1:E1"/>
    <mergeCell ref="F1:G1"/>
    <mergeCell ref="H1:I1"/>
    <mergeCell ref="J1:K1"/>
    <mergeCell ref="B14:C14"/>
    <mergeCell ref="D14:E14"/>
    <mergeCell ref="F14:G14"/>
    <mergeCell ref="H14:I14"/>
    <mergeCell ref="J14:K14"/>
  </mergeCells>
  <pageMargins left="0.7" right="0.7" top="0.75" bottom="0.75" header="0.3" footer="0.3"/>
  <ignoredErrors>
    <ignoredError sqref="F12:J12 G13:J13" formula="1"/>
    <ignoredError sqref="F1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FDB0-5E8B-7842-8DC4-39B8577F93BA}">
  <dimension ref="A1:K28"/>
  <sheetViews>
    <sheetView workbookViewId="0">
      <selection activeCell="C32" sqref="C32"/>
    </sheetView>
  </sheetViews>
  <sheetFormatPr baseColWidth="10" defaultColWidth="9" defaultRowHeight="15"/>
  <cols>
    <col min="1" max="1" width="13" style="32" bestFit="1" customWidth="1"/>
    <col min="2" max="2" width="14.83203125" style="31" customWidth="1"/>
    <col min="3" max="3" width="22.83203125" style="31" customWidth="1"/>
    <col min="4" max="4" width="18" style="31" customWidth="1"/>
    <col min="5" max="5" width="16.33203125" style="31" customWidth="1"/>
    <col min="6" max="6" width="15" style="31" bestFit="1" customWidth="1"/>
    <col min="7" max="7" width="14.83203125" style="31" bestFit="1" customWidth="1"/>
    <col min="8" max="8" width="23.1640625" style="31" customWidth="1"/>
    <col min="9" max="9" width="15.5" style="31" bestFit="1" customWidth="1"/>
    <col min="10" max="10" width="16" style="31" bestFit="1" customWidth="1"/>
    <col min="11" max="11" width="17.1640625" style="31" customWidth="1"/>
    <col min="12" max="16384" width="9" style="31"/>
  </cols>
  <sheetData>
    <row r="1" spans="1:11" ht="18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>
      <c r="A2" s="47" t="s">
        <v>110</v>
      </c>
      <c r="B2" s="48" t="s">
        <v>81</v>
      </c>
      <c r="C2" s="49"/>
      <c r="D2" s="49"/>
      <c r="E2" s="49"/>
      <c r="F2" s="49"/>
      <c r="G2" s="49"/>
      <c r="H2" s="49"/>
      <c r="I2" s="49"/>
      <c r="J2" s="49"/>
      <c r="K2" s="50"/>
    </row>
    <row r="3" spans="1:11">
      <c r="A3" s="47"/>
      <c r="B3" s="51" t="s">
        <v>82</v>
      </c>
      <c r="C3" s="52"/>
      <c r="D3" s="52"/>
      <c r="E3" s="52"/>
      <c r="F3" s="53"/>
      <c r="G3" s="51" t="s">
        <v>83</v>
      </c>
      <c r="H3" s="52"/>
      <c r="I3" s="52"/>
      <c r="J3" s="52"/>
      <c r="K3" s="53"/>
    </row>
    <row r="4" spans="1:11" ht="45">
      <c r="A4" s="24" t="s">
        <v>111</v>
      </c>
      <c r="B4" s="34" t="s">
        <v>84</v>
      </c>
      <c r="C4" s="34" t="s">
        <v>85</v>
      </c>
      <c r="D4" s="34" t="s">
        <v>86</v>
      </c>
      <c r="E4" s="34" t="s">
        <v>87</v>
      </c>
      <c r="F4" s="34" t="s">
        <v>88</v>
      </c>
      <c r="G4" s="34" t="s">
        <v>89</v>
      </c>
      <c r="H4" s="34" t="s">
        <v>85</v>
      </c>
      <c r="I4" s="34" t="s">
        <v>90</v>
      </c>
      <c r="J4" s="34" t="s">
        <v>87</v>
      </c>
      <c r="K4" s="34" t="s">
        <v>91</v>
      </c>
    </row>
    <row r="5" spans="1:11">
      <c r="A5" s="24" t="s">
        <v>112</v>
      </c>
      <c r="B5" s="34">
        <v>16</v>
      </c>
      <c r="C5" s="34">
        <v>16</v>
      </c>
      <c r="D5" s="34">
        <v>16</v>
      </c>
      <c r="E5" s="34">
        <v>16</v>
      </c>
      <c r="F5" s="34">
        <v>16</v>
      </c>
      <c r="G5" s="34">
        <v>16</v>
      </c>
      <c r="H5" s="34">
        <v>16</v>
      </c>
      <c r="I5" s="34">
        <v>16</v>
      </c>
      <c r="J5" s="34">
        <v>16</v>
      </c>
      <c r="K5" s="34">
        <v>16</v>
      </c>
    </row>
    <row r="6" spans="1:11">
      <c r="A6" s="25">
        <v>1</v>
      </c>
      <c r="B6" s="26">
        <v>3</v>
      </c>
      <c r="C6" s="26">
        <v>3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3</v>
      </c>
    </row>
    <row r="7" spans="1:11">
      <c r="A7" s="25">
        <v>2</v>
      </c>
      <c r="B7" s="26">
        <v>3</v>
      </c>
      <c r="C7" s="26">
        <v>3</v>
      </c>
      <c r="D7" s="26">
        <v>3</v>
      </c>
      <c r="E7" s="26">
        <v>3</v>
      </c>
      <c r="F7" s="26">
        <v>3</v>
      </c>
      <c r="G7" s="26">
        <v>3</v>
      </c>
      <c r="H7" s="26">
        <v>2</v>
      </c>
      <c r="I7" s="26">
        <v>3</v>
      </c>
      <c r="J7" s="26">
        <v>3</v>
      </c>
      <c r="K7" s="26">
        <v>3</v>
      </c>
    </row>
    <row r="8" spans="1:11">
      <c r="A8" s="25">
        <v>3</v>
      </c>
      <c r="B8" s="26">
        <v>3</v>
      </c>
      <c r="C8" s="26">
        <v>3</v>
      </c>
      <c r="D8" s="26">
        <v>3</v>
      </c>
      <c r="E8" s="26">
        <v>2</v>
      </c>
      <c r="F8" s="26">
        <v>3</v>
      </c>
      <c r="G8" s="26">
        <v>3</v>
      </c>
      <c r="H8" s="26">
        <v>3</v>
      </c>
      <c r="I8" s="26">
        <v>3</v>
      </c>
      <c r="J8" s="26">
        <v>2</v>
      </c>
      <c r="K8" s="26">
        <v>3</v>
      </c>
    </row>
    <row r="9" spans="1:11">
      <c r="A9" s="25">
        <v>4</v>
      </c>
      <c r="B9" s="26">
        <v>3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</row>
    <row r="10" spans="1:11">
      <c r="A10" s="25">
        <v>5</v>
      </c>
      <c r="B10" s="26">
        <v>3</v>
      </c>
      <c r="C10" s="26">
        <v>3</v>
      </c>
      <c r="D10" s="26">
        <v>3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26">
        <v>3</v>
      </c>
    </row>
    <row r="11" spans="1:11">
      <c r="A11" s="25">
        <v>6</v>
      </c>
      <c r="B11" s="26">
        <v>3</v>
      </c>
      <c r="C11" s="26">
        <v>3</v>
      </c>
      <c r="D11" s="26">
        <v>3</v>
      </c>
      <c r="E11" s="26">
        <v>3</v>
      </c>
      <c r="F11" s="26">
        <v>3</v>
      </c>
      <c r="G11" s="26">
        <v>3</v>
      </c>
      <c r="H11" s="26">
        <v>3</v>
      </c>
      <c r="I11" s="26">
        <v>3</v>
      </c>
      <c r="J11" s="26">
        <v>3</v>
      </c>
      <c r="K11" s="26">
        <v>3</v>
      </c>
    </row>
    <row r="12" spans="1:11">
      <c r="A12" s="25">
        <v>7</v>
      </c>
      <c r="B12" s="26">
        <v>2</v>
      </c>
      <c r="C12" s="26">
        <v>2</v>
      </c>
      <c r="D12" s="26">
        <v>3</v>
      </c>
      <c r="E12" s="26">
        <v>2</v>
      </c>
      <c r="F12" s="26">
        <v>3</v>
      </c>
      <c r="G12" s="26">
        <v>3</v>
      </c>
      <c r="H12" s="26">
        <v>3</v>
      </c>
      <c r="I12" s="26">
        <v>3</v>
      </c>
      <c r="J12" s="26">
        <v>2</v>
      </c>
      <c r="K12" s="26">
        <v>2</v>
      </c>
    </row>
    <row r="13" spans="1:11">
      <c r="A13" s="25">
        <v>8</v>
      </c>
      <c r="B13" s="26">
        <v>3</v>
      </c>
      <c r="C13" s="26">
        <v>3</v>
      </c>
      <c r="D13" s="26">
        <v>3</v>
      </c>
      <c r="E13" s="26">
        <v>3</v>
      </c>
      <c r="F13" s="26">
        <v>3</v>
      </c>
      <c r="G13" s="26">
        <v>3</v>
      </c>
      <c r="H13" s="26">
        <v>2</v>
      </c>
      <c r="I13" s="26">
        <v>2</v>
      </c>
      <c r="J13" s="26">
        <v>3</v>
      </c>
      <c r="K13" s="26">
        <v>3</v>
      </c>
    </row>
    <row r="14" spans="1:11">
      <c r="A14" s="25">
        <v>9</v>
      </c>
      <c r="B14" s="26">
        <v>3</v>
      </c>
      <c r="C14" s="26">
        <v>3</v>
      </c>
      <c r="D14" s="26">
        <v>3</v>
      </c>
      <c r="E14" s="26">
        <v>3</v>
      </c>
      <c r="F14" s="26">
        <v>3</v>
      </c>
      <c r="G14" s="26">
        <v>2</v>
      </c>
      <c r="H14" s="26">
        <v>3</v>
      </c>
      <c r="I14" s="26">
        <v>3</v>
      </c>
      <c r="J14" s="26">
        <v>3</v>
      </c>
      <c r="K14" s="26">
        <v>3</v>
      </c>
    </row>
    <row r="15" spans="1:11">
      <c r="A15" s="25">
        <v>10</v>
      </c>
      <c r="B15" s="26">
        <v>2</v>
      </c>
      <c r="C15" s="26">
        <v>3</v>
      </c>
      <c r="D15" s="26">
        <v>3</v>
      </c>
      <c r="E15" s="26">
        <v>1</v>
      </c>
      <c r="F15" s="26">
        <v>3</v>
      </c>
      <c r="G15" s="26">
        <v>3</v>
      </c>
      <c r="H15" s="26">
        <v>3</v>
      </c>
      <c r="I15" s="26">
        <v>3</v>
      </c>
      <c r="J15" s="26">
        <v>2</v>
      </c>
      <c r="K15" s="26">
        <v>3</v>
      </c>
    </row>
    <row r="16" spans="1:11">
      <c r="A16" s="25">
        <v>11</v>
      </c>
      <c r="B16" s="26">
        <v>3</v>
      </c>
      <c r="C16" s="26">
        <v>3</v>
      </c>
      <c r="D16" s="26">
        <v>3</v>
      </c>
      <c r="E16" s="26">
        <v>3</v>
      </c>
      <c r="F16" s="26">
        <v>3</v>
      </c>
      <c r="G16" s="26">
        <v>3</v>
      </c>
      <c r="H16" s="26">
        <v>3</v>
      </c>
      <c r="I16" s="26">
        <v>2</v>
      </c>
      <c r="J16" s="26">
        <v>3</v>
      </c>
      <c r="K16" s="26">
        <v>3</v>
      </c>
    </row>
    <row r="17" spans="1:11">
      <c r="A17" s="25">
        <v>12</v>
      </c>
      <c r="B17" s="26">
        <v>3</v>
      </c>
      <c r="C17" s="26">
        <v>2</v>
      </c>
      <c r="D17" s="26">
        <v>2</v>
      </c>
      <c r="E17" s="26">
        <v>2</v>
      </c>
      <c r="F17" s="26">
        <v>3</v>
      </c>
      <c r="G17" s="26">
        <v>3</v>
      </c>
      <c r="H17" s="26">
        <v>3</v>
      </c>
      <c r="I17" s="26">
        <v>3</v>
      </c>
      <c r="J17" s="26">
        <v>2</v>
      </c>
      <c r="K17" s="26">
        <v>3</v>
      </c>
    </row>
    <row r="18" spans="1:11">
      <c r="A18" s="25">
        <v>13</v>
      </c>
      <c r="B18" s="26">
        <v>3</v>
      </c>
      <c r="C18" s="26">
        <v>3</v>
      </c>
      <c r="D18" s="26">
        <v>3</v>
      </c>
      <c r="E18" s="26">
        <v>3</v>
      </c>
      <c r="F18" s="26">
        <v>2</v>
      </c>
      <c r="G18" s="26">
        <v>2</v>
      </c>
      <c r="H18" s="26">
        <v>3</v>
      </c>
      <c r="I18" s="26">
        <v>3</v>
      </c>
      <c r="J18" s="26">
        <v>3</v>
      </c>
      <c r="K18" s="26">
        <v>3</v>
      </c>
    </row>
    <row r="19" spans="1:11">
      <c r="A19" s="25">
        <v>14</v>
      </c>
      <c r="B19" s="26">
        <v>3</v>
      </c>
      <c r="C19" s="26">
        <v>3</v>
      </c>
      <c r="D19" s="26">
        <v>3</v>
      </c>
      <c r="E19" s="26">
        <v>3</v>
      </c>
      <c r="F19" s="26">
        <v>3</v>
      </c>
      <c r="G19" s="26">
        <v>3</v>
      </c>
      <c r="H19" s="26">
        <v>3</v>
      </c>
      <c r="I19" s="26">
        <v>3</v>
      </c>
      <c r="J19" s="26">
        <v>3</v>
      </c>
      <c r="K19" s="26">
        <v>3</v>
      </c>
    </row>
    <row r="20" spans="1:11">
      <c r="A20" s="25">
        <v>15</v>
      </c>
      <c r="B20" s="26">
        <v>3</v>
      </c>
      <c r="C20" s="26">
        <v>3</v>
      </c>
      <c r="D20" s="26">
        <v>3</v>
      </c>
      <c r="E20" s="26">
        <v>2</v>
      </c>
      <c r="F20" s="26">
        <v>3</v>
      </c>
      <c r="G20" s="26">
        <v>3</v>
      </c>
      <c r="H20" s="26">
        <v>3</v>
      </c>
      <c r="I20" s="26">
        <v>3</v>
      </c>
      <c r="J20" s="26">
        <v>3</v>
      </c>
      <c r="K20" s="26">
        <v>2</v>
      </c>
    </row>
    <row r="21" spans="1:11">
      <c r="A21" s="25">
        <v>16</v>
      </c>
      <c r="B21" s="26">
        <v>3</v>
      </c>
      <c r="C21" s="26">
        <v>3</v>
      </c>
      <c r="D21" s="26">
        <v>3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</row>
    <row r="22" spans="1:11">
      <c r="A22" s="27" t="s">
        <v>113</v>
      </c>
      <c r="B22" s="28">
        <f>COUNTIF(B6:B21, 3)</f>
        <v>14</v>
      </c>
      <c r="C22" s="28">
        <f t="shared" ref="C22:F22" si="0">COUNTIF(C6:C21, 3)</f>
        <v>14</v>
      </c>
      <c r="D22" s="28">
        <f t="shared" si="0"/>
        <v>15</v>
      </c>
      <c r="E22" s="28">
        <f t="shared" si="0"/>
        <v>11</v>
      </c>
      <c r="F22" s="28">
        <f t="shared" si="0"/>
        <v>15</v>
      </c>
      <c r="G22" s="28">
        <f>COUNTIF(G6:G21, 3)</f>
        <v>14</v>
      </c>
      <c r="H22" s="28">
        <f>COUNTIF(H6:H21, 3)</f>
        <v>14</v>
      </c>
      <c r="I22" s="28">
        <f>COUNTIF(I6:I21, 3)</f>
        <v>14</v>
      </c>
      <c r="J22" s="28">
        <f>COUNTIF(J6:J21, 3)</f>
        <v>12</v>
      </c>
      <c r="K22" s="28">
        <f>COUNTIF(K6:K21, 3)</f>
        <v>14</v>
      </c>
    </row>
    <row r="23" spans="1:11">
      <c r="A23" s="27" t="s">
        <v>114</v>
      </c>
      <c r="B23" s="28">
        <f>COUNTIF(B6:B21, 2)</f>
        <v>2</v>
      </c>
      <c r="C23" s="28">
        <f t="shared" ref="C23:F23" si="1">COUNTIF(C6:C21, 2)</f>
        <v>2</v>
      </c>
      <c r="D23" s="28">
        <f t="shared" si="1"/>
        <v>1</v>
      </c>
      <c r="E23" s="28">
        <f t="shared" si="1"/>
        <v>4</v>
      </c>
      <c r="F23" s="28">
        <f t="shared" si="1"/>
        <v>1</v>
      </c>
      <c r="G23" s="28">
        <f>COUNTIF(G6:G21, 2)</f>
        <v>2</v>
      </c>
      <c r="H23" s="28">
        <f>COUNTIF(H6:H21, 2)</f>
        <v>2</v>
      </c>
      <c r="I23" s="28">
        <f>COUNTIF(I6:I21, 2)</f>
        <v>2</v>
      </c>
      <c r="J23" s="28">
        <f>COUNTIF(J6:J21, 2)</f>
        <v>4</v>
      </c>
      <c r="K23" s="28">
        <f>COUNTIF(K6:K21, 2)</f>
        <v>2</v>
      </c>
    </row>
    <row r="24" spans="1:11">
      <c r="A24" s="27" t="s">
        <v>115</v>
      </c>
      <c r="B24" s="28">
        <f>COUNTIF(B6:B21, 1)</f>
        <v>0</v>
      </c>
      <c r="C24" s="28">
        <f t="shared" ref="C24:F24" si="2">COUNTIF(C6:C21, 1)</f>
        <v>0</v>
      </c>
      <c r="D24" s="28">
        <f t="shared" si="2"/>
        <v>0</v>
      </c>
      <c r="E24" s="28">
        <f t="shared" si="2"/>
        <v>1</v>
      </c>
      <c r="F24" s="28">
        <f t="shared" si="2"/>
        <v>0</v>
      </c>
      <c r="G24" s="28">
        <f>COUNTIF(G6:G21, 1)</f>
        <v>0</v>
      </c>
      <c r="H24" s="28">
        <f>COUNTIF(H6:H21, 1)</f>
        <v>0</v>
      </c>
      <c r="I24" s="28">
        <f>COUNTIF(I6:I21, 1)</f>
        <v>0</v>
      </c>
      <c r="J24" s="28">
        <f>COUNTIF(J6:J21, 1)</f>
        <v>0</v>
      </c>
      <c r="K24" s="28">
        <f>COUNTIF(K6:K21, 1)</f>
        <v>0</v>
      </c>
    </row>
    <row r="25" spans="1:11">
      <c r="A25" s="29" t="s">
        <v>116</v>
      </c>
      <c r="B25" s="29">
        <f>SUM(B6:B21)</f>
        <v>46</v>
      </c>
      <c r="C25" s="29">
        <f t="shared" ref="C25:F25" si="3">SUM(C6:C21)</f>
        <v>46</v>
      </c>
      <c r="D25" s="29">
        <f t="shared" si="3"/>
        <v>47</v>
      </c>
      <c r="E25" s="29">
        <f t="shared" si="3"/>
        <v>42</v>
      </c>
      <c r="F25" s="29">
        <f t="shared" si="3"/>
        <v>47</v>
      </c>
      <c r="G25" s="29">
        <f>SUM(G6:G21)</f>
        <v>46</v>
      </c>
      <c r="H25" s="29">
        <f>SUM(H6:H21)</f>
        <v>46</v>
      </c>
      <c r="I25" s="29">
        <f>SUM(I6:I21)</f>
        <v>46</v>
      </c>
      <c r="J25" s="29">
        <f>SUM(J6:J21)</f>
        <v>44</v>
      </c>
      <c r="K25" s="29">
        <f>SUM(K6:K21)</f>
        <v>46</v>
      </c>
    </row>
    <row r="26" spans="1:11">
      <c r="A26" s="29" t="s">
        <v>117</v>
      </c>
      <c r="B26" s="30">
        <f>B25/$A$21</f>
        <v>2.875</v>
      </c>
      <c r="C26" s="30">
        <f t="shared" ref="C26:K26" si="4">C25/$A$21</f>
        <v>2.875</v>
      </c>
      <c r="D26" s="30">
        <f t="shared" si="4"/>
        <v>2.9375</v>
      </c>
      <c r="E26" s="30">
        <f t="shared" si="4"/>
        <v>2.625</v>
      </c>
      <c r="F26" s="30">
        <f t="shared" si="4"/>
        <v>2.9375</v>
      </c>
      <c r="G26" s="30">
        <f>G25/$A$21</f>
        <v>2.875</v>
      </c>
      <c r="H26" s="30">
        <f t="shared" si="4"/>
        <v>2.875</v>
      </c>
      <c r="I26" s="30">
        <f t="shared" si="4"/>
        <v>2.875</v>
      </c>
      <c r="J26" s="30">
        <f t="shared" si="4"/>
        <v>2.75</v>
      </c>
      <c r="K26" s="30">
        <f t="shared" si="4"/>
        <v>2.875</v>
      </c>
    </row>
    <row r="27" spans="1:11">
      <c r="A27" s="29" t="s">
        <v>118</v>
      </c>
      <c r="B27" s="43">
        <f>AVERAGE(B26:F26)</f>
        <v>2.85</v>
      </c>
      <c r="C27" s="44"/>
      <c r="D27" s="44"/>
      <c r="E27" s="44"/>
      <c r="F27" s="45"/>
      <c r="G27" s="43">
        <f>AVERAGE(G26:K26)</f>
        <v>2.85</v>
      </c>
      <c r="H27" s="44"/>
      <c r="I27" s="44"/>
      <c r="J27" s="44"/>
      <c r="K27" s="45"/>
    </row>
    <row r="28" spans="1:11">
      <c r="A28" s="54" t="s">
        <v>119</v>
      </c>
      <c r="B28" s="54"/>
      <c r="C28" s="54"/>
      <c r="D28" s="54"/>
      <c r="E28" s="54"/>
      <c r="F28" s="54"/>
    </row>
  </sheetData>
  <mergeCells count="8">
    <mergeCell ref="A28:F28"/>
    <mergeCell ref="B27:F27"/>
    <mergeCell ref="G27:K27"/>
    <mergeCell ref="A1:K1"/>
    <mergeCell ref="A2:A3"/>
    <mergeCell ref="B2:K2"/>
    <mergeCell ref="B3:F3"/>
    <mergeCell ref="G3:K3"/>
  </mergeCells>
  <pageMargins left="0.7" right="0.7" top="0.75" bottom="0.75" header="0.3" footer="0.3"/>
  <ignoredErrors>
    <ignoredError sqref="B22:K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8A05-A96A-434F-92BD-F23613422588}">
  <dimension ref="A1:N28"/>
  <sheetViews>
    <sheetView workbookViewId="0">
      <selection activeCell="A28" sqref="A28:G28"/>
    </sheetView>
  </sheetViews>
  <sheetFormatPr baseColWidth="10" defaultRowHeight="16"/>
  <cols>
    <col min="1" max="1" width="15" customWidth="1"/>
    <col min="2" max="7" width="15.1640625" customWidth="1"/>
    <col min="8" max="14" width="16" customWidth="1"/>
  </cols>
  <sheetData>
    <row r="1" spans="1:14" ht="18">
      <c r="A1" s="63"/>
      <c r="B1" s="46" t="s">
        <v>30</v>
      </c>
      <c r="C1" s="46"/>
      <c r="D1" s="46"/>
      <c r="E1" s="46"/>
      <c r="F1" s="46"/>
      <c r="G1" s="46"/>
      <c r="H1" s="46" t="s">
        <v>120</v>
      </c>
      <c r="I1" s="46"/>
      <c r="J1" s="46"/>
      <c r="K1" s="46"/>
      <c r="L1" s="46"/>
      <c r="M1" s="46"/>
      <c r="N1" s="46"/>
    </row>
    <row r="2" spans="1:14" ht="16" customHeight="1">
      <c r="A2" s="47" t="s">
        <v>31</v>
      </c>
      <c r="B2" s="59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47"/>
      <c r="B3" s="58" t="s">
        <v>33</v>
      </c>
      <c r="C3" s="58"/>
      <c r="D3" s="58"/>
      <c r="E3" s="58"/>
      <c r="F3" s="58"/>
      <c r="G3" s="58"/>
      <c r="H3" s="58" t="s">
        <v>92</v>
      </c>
      <c r="I3" s="58"/>
      <c r="J3" s="58"/>
      <c r="K3" s="58"/>
      <c r="L3" s="58"/>
      <c r="M3" s="58"/>
      <c r="N3" s="58"/>
    </row>
    <row r="4" spans="1:14" ht="60">
      <c r="A4" s="29" t="s">
        <v>6</v>
      </c>
      <c r="B4" s="34" t="s">
        <v>34</v>
      </c>
      <c r="C4" s="34" t="s">
        <v>35</v>
      </c>
      <c r="D4" s="34" t="s">
        <v>36</v>
      </c>
      <c r="E4" s="34" t="s">
        <v>37</v>
      </c>
      <c r="F4" s="34" t="s">
        <v>38</v>
      </c>
      <c r="G4" s="34" t="s">
        <v>39</v>
      </c>
      <c r="H4" s="34" t="s">
        <v>93</v>
      </c>
      <c r="I4" s="34" t="s">
        <v>94</v>
      </c>
      <c r="J4" s="34" t="s">
        <v>95</v>
      </c>
      <c r="K4" s="34" t="s">
        <v>96</v>
      </c>
      <c r="L4" s="34" t="s">
        <v>97</v>
      </c>
      <c r="M4" s="34" t="s">
        <v>98</v>
      </c>
      <c r="N4" s="34" t="s">
        <v>99</v>
      </c>
    </row>
    <row r="5" spans="1:14">
      <c r="A5" s="29" t="s">
        <v>40</v>
      </c>
      <c r="B5" s="34">
        <v>7</v>
      </c>
      <c r="C5" s="34">
        <v>7</v>
      </c>
      <c r="D5" s="34">
        <v>7</v>
      </c>
      <c r="E5" s="34">
        <v>7</v>
      </c>
      <c r="F5" s="34">
        <v>7</v>
      </c>
      <c r="G5" s="34">
        <v>7</v>
      </c>
      <c r="H5" s="34">
        <v>16</v>
      </c>
      <c r="I5" s="34">
        <v>16</v>
      </c>
      <c r="J5" s="34">
        <v>16</v>
      </c>
      <c r="K5" s="34">
        <v>16</v>
      </c>
      <c r="L5" s="34">
        <v>16</v>
      </c>
      <c r="M5" s="34">
        <v>16</v>
      </c>
      <c r="N5" s="34">
        <v>16</v>
      </c>
    </row>
    <row r="6" spans="1:14">
      <c r="A6" s="25">
        <v>1</v>
      </c>
      <c r="B6" s="26">
        <v>3</v>
      </c>
      <c r="C6" s="26">
        <v>3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3</v>
      </c>
      <c r="L6" s="26">
        <v>3</v>
      </c>
      <c r="M6" s="26">
        <v>3</v>
      </c>
      <c r="N6" s="26">
        <v>3</v>
      </c>
    </row>
    <row r="7" spans="1:14">
      <c r="A7" s="25">
        <v>2</v>
      </c>
      <c r="B7" s="26">
        <v>3</v>
      </c>
      <c r="C7" s="26">
        <v>3</v>
      </c>
      <c r="D7" s="26">
        <v>3</v>
      </c>
      <c r="E7" s="26">
        <v>3</v>
      </c>
      <c r="F7" s="26">
        <v>3</v>
      </c>
      <c r="G7" s="26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v>3</v>
      </c>
      <c r="N7" s="26">
        <v>2</v>
      </c>
    </row>
    <row r="8" spans="1:14">
      <c r="A8" s="25">
        <v>3</v>
      </c>
      <c r="B8" s="26">
        <v>3</v>
      </c>
      <c r="C8" s="26">
        <v>3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2</v>
      </c>
      <c r="J8" s="26">
        <v>2</v>
      </c>
      <c r="K8" s="26">
        <v>3</v>
      </c>
      <c r="L8" s="26">
        <v>3</v>
      </c>
      <c r="M8" s="26">
        <v>3</v>
      </c>
      <c r="N8" s="26">
        <v>2</v>
      </c>
    </row>
    <row r="9" spans="1:14">
      <c r="A9" s="25">
        <v>4</v>
      </c>
      <c r="B9" s="26">
        <v>3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  <c r="J9" s="26">
        <v>3</v>
      </c>
      <c r="K9" s="26">
        <v>3</v>
      </c>
      <c r="L9" s="26">
        <v>3</v>
      </c>
      <c r="M9" s="26">
        <v>3</v>
      </c>
      <c r="N9" s="26">
        <v>3</v>
      </c>
    </row>
    <row r="10" spans="1:14">
      <c r="A10" s="25">
        <v>5</v>
      </c>
      <c r="B10" s="26">
        <v>3</v>
      </c>
      <c r="C10" s="26">
        <v>3</v>
      </c>
      <c r="D10" s="26">
        <v>2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26">
        <v>3</v>
      </c>
      <c r="L10" s="26">
        <v>3</v>
      </c>
      <c r="M10" s="26">
        <v>3</v>
      </c>
      <c r="N10" s="26">
        <v>3</v>
      </c>
    </row>
    <row r="11" spans="1:14">
      <c r="A11" s="25">
        <v>6</v>
      </c>
      <c r="B11" s="26">
        <v>3</v>
      </c>
      <c r="C11" s="26">
        <v>3</v>
      </c>
      <c r="D11" s="26">
        <v>2</v>
      </c>
      <c r="E11" s="26">
        <v>3</v>
      </c>
      <c r="F11" s="26">
        <v>2</v>
      </c>
      <c r="G11" s="26">
        <v>3</v>
      </c>
      <c r="H11" s="26">
        <v>3</v>
      </c>
      <c r="I11" s="26">
        <v>3</v>
      </c>
      <c r="J11" s="26">
        <v>3</v>
      </c>
      <c r="K11" s="26">
        <v>3</v>
      </c>
      <c r="L11" s="26">
        <v>3</v>
      </c>
      <c r="M11" s="26">
        <v>3</v>
      </c>
      <c r="N11" s="26">
        <v>3</v>
      </c>
    </row>
    <row r="12" spans="1:14">
      <c r="A12" s="25">
        <v>7</v>
      </c>
      <c r="B12" s="26">
        <v>2</v>
      </c>
      <c r="C12" s="26">
        <v>2</v>
      </c>
      <c r="D12" s="26">
        <v>2</v>
      </c>
      <c r="E12" s="26">
        <v>2</v>
      </c>
      <c r="F12" s="26">
        <v>3</v>
      </c>
      <c r="G12" s="26">
        <v>3</v>
      </c>
      <c r="H12" s="26">
        <v>2</v>
      </c>
      <c r="I12" s="26">
        <v>3</v>
      </c>
      <c r="J12" s="26">
        <v>3</v>
      </c>
      <c r="K12" s="26">
        <v>3</v>
      </c>
      <c r="L12" s="26">
        <v>3</v>
      </c>
      <c r="M12" s="26">
        <v>2</v>
      </c>
      <c r="N12" s="26">
        <v>2</v>
      </c>
    </row>
    <row r="13" spans="1:14">
      <c r="A13" s="25">
        <v>8</v>
      </c>
      <c r="B13" s="26" t="s">
        <v>21</v>
      </c>
      <c r="C13" s="26" t="s">
        <v>21</v>
      </c>
      <c r="D13" s="26" t="s">
        <v>21</v>
      </c>
      <c r="E13" s="26" t="s">
        <v>21</v>
      </c>
      <c r="F13" s="26" t="s">
        <v>21</v>
      </c>
      <c r="G13" s="26" t="s">
        <v>21</v>
      </c>
      <c r="H13" s="26">
        <v>3</v>
      </c>
      <c r="I13" s="26">
        <v>3</v>
      </c>
      <c r="J13" s="26">
        <v>3</v>
      </c>
      <c r="K13" s="26">
        <v>3</v>
      </c>
      <c r="L13" s="26">
        <v>3</v>
      </c>
      <c r="M13" s="26">
        <v>3</v>
      </c>
      <c r="N13" s="26">
        <v>3</v>
      </c>
    </row>
    <row r="14" spans="1:14">
      <c r="A14" s="25">
        <v>9</v>
      </c>
      <c r="B14" s="26" t="s">
        <v>21</v>
      </c>
      <c r="C14" s="26" t="s">
        <v>21</v>
      </c>
      <c r="D14" s="26" t="s">
        <v>21</v>
      </c>
      <c r="E14" s="26" t="s">
        <v>21</v>
      </c>
      <c r="F14" s="26" t="s">
        <v>21</v>
      </c>
      <c r="G14" s="26" t="s">
        <v>21</v>
      </c>
      <c r="H14" s="26">
        <v>2</v>
      </c>
      <c r="I14" s="26">
        <v>3</v>
      </c>
      <c r="J14" s="26">
        <v>3</v>
      </c>
      <c r="K14" s="26">
        <v>3</v>
      </c>
      <c r="L14" s="26">
        <v>3</v>
      </c>
      <c r="M14" s="26">
        <v>3</v>
      </c>
      <c r="N14" s="26">
        <v>3</v>
      </c>
    </row>
    <row r="15" spans="1:14">
      <c r="A15" s="25">
        <v>10</v>
      </c>
      <c r="B15" s="26" t="s">
        <v>21</v>
      </c>
      <c r="C15" s="26" t="s">
        <v>21</v>
      </c>
      <c r="D15" s="26" t="s">
        <v>21</v>
      </c>
      <c r="E15" s="26" t="s">
        <v>21</v>
      </c>
      <c r="F15" s="26" t="s">
        <v>21</v>
      </c>
      <c r="G15" s="26" t="s">
        <v>21</v>
      </c>
      <c r="H15" s="26">
        <v>2</v>
      </c>
      <c r="I15" s="26">
        <v>2</v>
      </c>
      <c r="J15" s="26">
        <v>2</v>
      </c>
      <c r="K15" s="26">
        <v>3</v>
      </c>
      <c r="L15" s="26">
        <v>3</v>
      </c>
      <c r="M15" s="26">
        <v>3</v>
      </c>
      <c r="N15" s="26">
        <v>2</v>
      </c>
    </row>
    <row r="16" spans="1:14">
      <c r="A16" s="25">
        <v>11</v>
      </c>
      <c r="B16" s="26" t="s">
        <v>21</v>
      </c>
      <c r="C16" s="26" t="s">
        <v>21</v>
      </c>
      <c r="D16" s="26" t="s">
        <v>21</v>
      </c>
      <c r="E16" s="26" t="s">
        <v>21</v>
      </c>
      <c r="F16" s="26" t="s">
        <v>21</v>
      </c>
      <c r="G16" s="26" t="s">
        <v>21</v>
      </c>
      <c r="H16" s="26">
        <v>3</v>
      </c>
      <c r="I16" s="26">
        <v>3</v>
      </c>
      <c r="J16" s="26">
        <v>3</v>
      </c>
      <c r="K16" s="26">
        <v>2</v>
      </c>
      <c r="L16" s="26">
        <v>3</v>
      </c>
      <c r="M16" s="26">
        <v>3</v>
      </c>
      <c r="N16" s="26">
        <v>3</v>
      </c>
    </row>
    <row r="17" spans="1:14">
      <c r="A17" s="25">
        <v>12</v>
      </c>
      <c r="B17" s="26" t="s">
        <v>21</v>
      </c>
      <c r="C17" s="26" t="s">
        <v>21</v>
      </c>
      <c r="D17" s="26" t="s">
        <v>21</v>
      </c>
      <c r="E17" s="26" t="s">
        <v>21</v>
      </c>
      <c r="F17" s="26" t="s">
        <v>21</v>
      </c>
      <c r="G17" s="26" t="s">
        <v>21</v>
      </c>
      <c r="H17" s="26">
        <v>3</v>
      </c>
      <c r="I17" s="26">
        <v>3</v>
      </c>
      <c r="J17" s="26">
        <v>2</v>
      </c>
      <c r="K17" s="26">
        <v>3</v>
      </c>
      <c r="L17" s="26">
        <v>3</v>
      </c>
      <c r="M17" s="26">
        <v>3</v>
      </c>
      <c r="N17" s="26">
        <v>2</v>
      </c>
    </row>
    <row r="18" spans="1:14">
      <c r="A18" s="25">
        <v>13</v>
      </c>
      <c r="B18" s="26" t="s">
        <v>21</v>
      </c>
      <c r="C18" s="26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>
        <v>3</v>
      </c>
      <c r="I18" s="26">
        <v>3</v>
      </c>
      <c r="J18" s="26">
        <v>3</v>
      </c>
      <c r="K18" s="26">
        <v>3</v>
      </c>
      <c r="L18" s="26">
        <v>3</v>
      </c>
      <c r="M18" s="26">
        <v>3</v>
      </c>
      <c r="N18" s="26">
        <v>3</v>
      </c>
    </row>
    <row r="19" spans="1:14">
      <c r="A19" s="25">
        <v>14</v>
      </c>
      <c r="B19" s="26" t="s">
        <v>21</v>
      </c>
      <c r="C19" s="26" t="s">
        <v>21</v>
      </c>
      <c r="D19" s="26" t="s">
        <v>21</v>
      </c>
      <c r="E19" s="26" t="s">
        <v>21</v>
      </c>
      <c r="F19" s="26" t="s">
        <v>21</v>
      </c>
      <c r="G19" s="26" t="s">
        <v>21</v>
      </c>
      <c r="H19" s="26">
        <v>3</v>
      </c>
      <c r="I19" s="26">
        <v>3</v>
      </c>
      <c r="J19" s="26">
        <v>3</v>
      </c>
      <c r="K19" s="26">
        <v>3</v>
      </c>
      <c r="L19" s="26">
        <v>3</v>
      </c>
      <c r="M19" s="26">
        <v>3</v>
      </c>
      <c r="N19" s="26">
        <v>3</v>
      </c>
    </row>
    <row r="20" spans="1:14">
      <c r="A20" s="25">
        <v>15</v>
      </c>
      <c r="B20" s="26" t="s">
        <v>21</v>
      </c>
      <c r="C20" s="26" t="s">
        <v>21</v>
      </c>
      <c r="D20" s="26" t="s">
        <v>21</v>
      </c>
      <c r="E20" s="26" t="s">
        <v>21</v>
      </c>
      <c r="F20" s="26" t="s">
        <v>21</v>
      </c>
      <c r="G20" s="26" t="s">
        <v>21</v>
      </c>
      <c r="H20" s="26">
        <v>3</v>
      </c>
      <c r="I20" s="26">
        <v>3</v>
      </c>
      <c r="J20" s="26">
        <v>3</v>
      </c>
      <c r="K20" s="26">
        <v>3</v>
      </c>
      <c r="L20" s="26">
        <v>3</v>
      </c>
      <c r="M20" s="26">
        <v>3</v>
      </c>
      <c r="N20" s="26">
        <v>3</v>
      </c>
    </row>
    <row r="21" spans="1:14">
      <c r="A21" s="25">
        <v>16</v>
      </c>
      <c r="B21" s="26" t="s">
        <v>21</v>
      </c>
      <c r="C21" s="26" t="s">
        <v>21</v>
      </c>
      <c r="D21" s="26" t="s">
        <v>21</v>
      </c>
      <c r="E21" s="26" t="s">
        <v>21</v>
      </c>
      <c r="F21" s="26" t="s">
        <v>21</v>
      </c>
      <c r="G21" s="26" t="s">
        <v>21</v>
      </c>
      <c r="H21" s="26">
        <v>2</v>
      </c>
      <c r="I21" s="26">
        <v>3</v>
      </c>
      <c r="J21" s="26">
        <v>3</v>
      </c>
      <c r="K21" s="26">
        <v>3</v>
      </c>
      <c r="L21" s="26">
        <v>2</v>
      </c>
      <c r="M21" s="26">
        <v>3</v>
      </c>
      <c r="N21" s="26">
        <v>3</v>
      </c>
    </row>
    <row r="22" spans="1:14">
      <c r="A22" s="33" t="s">
        <v>41</v>
      </c>
      <c r="B22" s="28">
        <f t="shared" ref="B22:G22" si="0">COUNTIF(B6:B12, 3)</f>
        <v>6</v>
      </c>
      <c r="C22" s="28">
        <f t="shared" si="0"/>
        <v>6</v>
      </c>
      <c r="D22" s="28">
        <f t="shared" si="0"/>
        <v>4</v>
      </c>
      <c r="E22" s="28">
        <f t="shared" si="0"/>
        <v>6</v>
      </c>
      <c r="F22" s="28">
        <f t="shared" si="0"/>
        <v>6</v>
      </c>
      <c r="G22" s="28">
        <f t="shared" si="0"/>
        <v>7</v>
      </c>
      <c r="H22" s="28">
        <f t="shared" ref="H22:N22" si="1">COUNTIF(H6:H21, 3)</f>
        <v>12</v>
      </c>
      <c r="I22" s="28">
        <f t="shared" si="1"/>
        <v>14</v>
      </c>
      <c r="J22" s="28">
        <f t="shared" si="1"/>
        <v>13</v>
      </c>
      <c r="K22" s="28">
        <f t="shared" si="1"/>
        <v>15</v>
      </c>
      <c r="L22" s="28">
        <f t="shared" si="1"/>
        <v>15</v>
      </c>
      <c r="M22" s="28">
        <f t="shared" si="1"/>
        <v>15</v>
      </c>
      <c r="N22" s="28">
        <f t="shared" si="1"/>
        <v>11</v>
      </c>
    </row>
    <row r="23" spans="1:14">
      <c r="A23" s="33" t="s">
        <v>42</v>
      </c>
      <c r="B23" s="28">
        <f t="shared" ref="B23:G23" si="2">COUNTIF(B6:B12, 2)</f>
        <v>1</v>
      </c>
      <c r="C23" s="28">
        <f t="shared" si="2"/>
        <v>1</v>
      </c>
      <c r="D23" s="28">
        <f t="shared" si="2"/>
        <v>3</v>
      </c>
      <c r="E23" s="28">
        <f t="shared" si="2"/>
        <v>1</v>
      </c>
      <c r="F23" s="28">
        <f t="shared" si="2"/>
        <v>1</v>
      </c>
      <c r="G23" s="28">
        <f t="shared" si="2"/>
        <v>0</v>
      </c>
      <c r="H23" s="28">
        <f t="shared" ref="H23:N23" si="3">COUNTIF(H6:H21, 2)</f>
        <v>4</v>
      </c>
      <c r="I23" s="28">
        <f t="shared" si="3"/>
        <v>2</v>
      </c>
      <c r="J23" s="28">
        <f t="shared" si="3"/>
        <v>3</v>
      </c>
      <c r="K23" s="28">
        <f t="shared" si="3"/>
        <v>1</v>
      </c>
      <c r="L23" s="28">
        <f t="shared" si="3"/>
        <v>1</v>
      </c>
      <c r="M23" s="28">
        <f t="shared" si="3"/>
        <v>1</v>
      </c>
      <c r="N23" s="28">
        <f t="shared" si="3"/>
        <v>5</v>
      </c>
    </row>
    <row r="24" spans="1:14">
      <c r="A24" s="33" t="s">
        <v>43</v>
      </c>
      <c r="B24" s="28">
        <f t="shared" ref="B24:G24" si="4">COUNTIF(B6:B12, 1)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ref="H24:N24" si="5">COUNTIF(H6:H21, 1)</f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</row>
    <row r="25" spans="1:14">
      <c r="A25" s="29" t="s">
        <v>44</v>
      </c>
      <c r="B25" s="29">
        <f t="shared" ref="B25:G25" si="6">SUM(B6:B12)</f>
        <v>20</v>
      </c>
      <c r="C25" s="29">
        <f t="shared" si="6"/>
        <v>20</v>
      </c>
      <c r="D25" s="29">
        <f t="shared" si="6"/>
        <v>18</v>
      </c>
      <c r="E25" s="29">
        <f t="shared" si="6"/>
        <v>20</v>
      </c>
      <c r="F25" s="29">
        <f t="shared" si="6"/>
        <v>20</v>
      </c>
      <c r="G25" s="29">
        <f t="shared" si="6"/>
        <v>21</v>
      </c>
      <c r="H25" s="29">
        <f t="shared" ref="H25:M25" si="7">SUM(H6:H21)</f>
        <v>44</v>
      </c>
      <c r="I25" s="29">
        <f t="shared" si="7"/>
        <v>46</v>
      </c>
      <c r="J25" s="29">
        <f t="shared" si="7"/>
        <v>45</v>
      </c>
      <c r="K25" s="29">
        <f t="shared" si="7"/>
        <v>47</v>
      </c>
      <c r="L25" s="29">
        <f t="shared" si="7"/>
        <v>47</v>
      </c>
      <c r="M25" s="29">
        <f t="shared" si="7"/>
        <v>47</v>
      </c>
      <c r="N25" s="29">
        <f>SUM(N6:N21)</f>
        <v>43</v>
      </c>
    </row>
    <row r="26" spans="1:14">
      <c r="A26" s="29" t="s">
        <v>45</v>
      </c>
      <c r="B26" s="30">
        <f>B25/$A$12</f>
        <v>2.8571428571428572</v>
      </c>
      <c r="C26" s="30">
        <f t="shared" ref="C26:G26" si="8">C25/$A$12</f>
        <v>2.8571428571428572</v>
      </c>
      <c r="D26" s="30">
        <f t="shared" si="8"/>
        <v>2.5714285714285716</v>
      </c>
      <c r="E26" s="30">
        <f t="shared" si="8"/>
        <v>2.8571428571428572</v>
      </c>
      <c r="F26" s="30">
        <f t="shared" si="8"/>
        <v>2.8571428571428572</v>
      </c>
      <c r="G26" s="30">
        <f t="shared" si="8"/>
        <v>3</v>
      </c>
      <c r="H26" s="30">
        <f>H25/$A$21</f>
        <v>2.75</v>
      </c>
      <c r="I26" s="30">
        <f t="shared" ref="I26:N26" si="9">I25/$A$21</f>
        <v>2.875</v>
      </c>
      <c r="J26" s="30">
        <f t="shared" si="9"/>
        <v>2.8125</v>
      </c>
      <c r="K26" s="30">
        <f t="shared" si="9"/>
        <v>2.9375</v>
      </c>
      <c r="L26" s="30">
        <f t="shared" si="9"/>
        <v>2.9375</v>
      </c>
      <c r="M26" s="30">
        <f t="shared" si="9"/>
        <v>2.9375</v>
      </c>
      <c r="N26" s="30">
        <f t="shared" si="9"/>
        <v>2.6875</v>
      </c>
    </row>
    <row r="27" spans="1:14">
      <c r="A27" s="29" t="s">
        <v>46</v>
      </c>
      <c r="B27" s="65">
        <f>AVERAGE(B26:G26)</f>
        <v>2.8333333333333335</v>
      </c>
      <c r="C27" s="65"/>
      <c r="D27" s="65"/>
      <c r="E27" s="65"/>
      <c r="F27" s="65"/>
      <c r="G27" s="65"/>
      <c r="H27" s="65">
        <f>AVERAGE(H26:N26)</f>
        <v>2.8482142857142856</v>
      </c>
      <c r="I27" s="65"/>
      <c r="J27" s="65"/>
      <c r="K27" s="65"/>
      <c r="L27" s="65"/>
      <c r="M27" s="65"/>
      <c r="N27" s="65"/>
    </row>
    <row r="28" spans="1:14">
      <c r="A28" s="54" t="s">
        <v>47</v>
      </c>
      <c r="B28" s="54"/>
      <c r="C28" s="54"/>
      <c r="D28" s="54"/>
      <c r="E28" s="54"/>
      <c r="F28" s="54"/>
      <c r="G28" s="54"/>
    </row>
  </sheetData>
  <mergeCells count="9">
    <mergeCell ref="B2:N2"/>
    <mergeCell ref="B27:G27"/>
    <mergeCell ref="B1:G1"/>
    <mergeCell ref="H1:N1"/>
    <mergeCell ref="A28:G28"/>
    <mergeCell ref="H3:N3"/>
    <mergeCell ref="A2:A3"/>
    <mergeCell ref="B3:G3"/>
    <mergeCell ref="H27:N27"/>
  </mergeCells>
  <pageMargins left="0.7" right="0.7" top="0.75" bottom="0.75" header="0.3" footer="0.3"/>
  <ignoredErrors>
    <ignoredError sqref="B22:N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6BA9C-89BC-1845-A1F2-F9E2347DC276}">
  <dimension ref="A1:P28"/>
  <sheetViews>
    <sheetView topLeftCell="B1" workbookViewId="0">
      <selection activeCell="E29" sqref="E29"/>
    </sheetView>
  </sheetViews>
  <sheetFormatPr baseColWidth="10" defaultRowHeight="16"/>
  <cols>
    <col min="1" max="9" width="14" customWidth="1"/>
    <col min="10" max="16" width="13.33203125" customWidth="1"/>
  </cols>
  <sheetData>
    <row r="1" spans="1:16" ht="18">
      <c r="A1" s="64"/>
      <c r="B1" s="55" t="s">
        <v>100</v>
      </c>
      <c r="C1" s="56"/>
      <c r="D1" s="56"/>
      <c r="E1" s="56"/>
      <c r="F1" s="56"/>
      <c r="G1" s="56"/>
      <c r="H1" s="56"/>
      <c r="I1" s="57"/>
      <c r="J1" s="46" t="s">
        <v>122</v>
      </c>
      <c r="K1" s="46"/>
      <c r="L1" s="46"/>
      <c r="M1" s="46"/>
      <c r="N1" s="46"/>
      <c r="O1" s="46"/>
      <c r="P1" s="46"/>
    </row>
    <row r="2" spans="1:16" ht="16" customHeight="1">
      <c r="A2" s="47" t="s">
        <v>31</v>
      </c>
      <c r="B2" s="59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>
      <c r="A3" s="47"/>
      <c r="B3" s="58" t="s">
        <v>101</v>
      </c>
      <c r="C3" s="58"/>
      <c r="D3" s="58"/>
      <c r="E3" s="58"/>
      <c r="F3" s="58"/>
      <c r="G3" s="58"/>
      <c r="H3" s="58"/>
      <c r="I3" s="58"/>
      <c r="J3" s="58" t="s">
        <v>57</v>
      </c>
      <c r="K3" s="58"/>
      <c r="L3" s="58"/>
      <c r="M3" s="58"/>
      <c r="N3" s="58"/>
      <c r="O3" s="58"/>
      <c r="P3" s="58"/>
    </row>
    <row r="4" spans="1:16" ht="60">
      <c r="A4" s="24" t="s">
        <v>6</v>
      </c>
      <c r="B4" s="34" t="s">
        <v>102</v>
      </c>
      <c r="C4" s="34" t="s">
        <v>103</v>
      </c>
      <c r="D4" s="34" t="s">
        <v>104</v>
      </c>
      <c r="E4" s="34" t="s">
        <v>105</v>
      </c>
      <c r="F4" s="34" t="s">
        <v>106</v>
      </c>
      <c r="G4" s="34" t="s">
        <v>107</v>
      </c>
      <c r="H4" s="34" t="s">
        <v>108</v>
      </c>
      <c r="I4" s="34" t="s">
        <v>109</v>
      </c>
      <c r="J4" s="34" t="s">
        <v>58</v>
      </c>
      <c r="K4" s="34" t="s">
        <v>59</v>
      </c>
      <c r="L4" s="34" t="s">
        <v>60</v>
      </c>
      <c r="M4" s="34" t="s">
        <v>61</v>
      </c>
      <c r="N4" s="34" t="s">
        <v>62</v>
      </c>
      <c r="O4" s="34" t="s">
        <v>63</v>
      </c>
      <c r="P4" s="34" t="s">
        <v>64</v>
      </c>
    </row>
    <row r="5" spans="1:16">
      <c r="A5" s="24" t="s">
        <v>40</v>
      </c>
      <c r="B5" s="34">
        <v>16</v>
      </c>
      <c r="C5" s="34">
        <v>16</v>
      </c>
      <c r="D5" s="34">
        <v>16</v>
      </c>
      <c r="E5" s="34">
        <v>16</v>
      </c>
      <c r="F5" s="34">
        <v>16</v>
      </c>
      <c r="G5" s="34">
        <v>16</v>
      </c>
      <c r="H5" s="34">
        <v>16</v>
      </c>
      <c r="I5" s="34">
        <v>16</v>
      </c>
      <c r="J5" s="34">
        <v>16</v>
      </c>
      <c r="K5" s="34">
        <v>16</v>
      </c>
      <c r="L5" s="34">
        <v>16</v>
      </c>
      <c r="M5" s="34">
        <v>16</v>
      </c>
      <c r="N5" s="34">
        <v>16</v>
      </c>
      <c r="O5" s="34">
        <v>16</v>
      </c>
      <c r="P5" s="34">
        <v>16</v>
      </c>
    </row>
    <row r="6" spans="1:16">
      <c r="A6" s="25">
        <v>1</v>
      </c>
      <c r="B6" s="26">
        <v>3</v>
      </c>
      <c r="C6" s="26">
        <v>3</v>
      </c>
      <c r="D6" s="26">
        <v>2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2</v>
      </c>
      <c r="L6" s="26">
        <v>3</v>
      </c>
      <c r="M6" s="26">
        <v>3</v>
      </c>
      <c r="N6" s="26">
        <v>3</v>
      </c>
      <c r="O6" s="26">
        <v>2</v>
      </c>
      <c r="P6" s="26">
        <v>3</v>
      </c>
    </row>
    <row r="7" spans="1:16">
      <c r="A7" s="25">
        <v>2</v>
      </c>
      <c r="B7" s="26">
        <v>3</v>
      </c>
      <c r="C7" s="26">
        <v>2</v>
      </c>
      <c r="D7" s="26">
        <v>3</v>
      </c>
      <c r="E7" s="26">
        <v>2</v>
      </c>
      <c r="F7" s="26">
        <v>3</v>
      </c>
      <c r="G7" s="26">
        <v>3</v>
      </c>
      <c r="H7" s="26">
        <v>3</v>
      </c>
      <c r="I7" s="26">
        <v>3</v>
      </c>
      <c r="J7" s="26">
        <v>3</v>
      </c>
      <c r="K7" s="26">
        <v>3</v>
      </c>
      <c r="L7" s="26">
        <v>3</v>
      </c>
      <c r="M7" s="26">
        <v>3</v>
      </c>
      <c r="N7" s="26">
        <v>3</v>
      </c>
      <c r="O7" s="26">
        <v>2</v>
      </c>
      <c r="P7" s="26">
        <v>3</v>
      </c>
    </row>
    <row r="8" spans="1:16">
      <c r="A8" s="25">
        <v>3</v>
      </c>
      <c r="B8" s="26">
        <v>3</v>
      </c>
      <c r="C8" s="26">
        <v>3</v>
      </c>
      <c r="D8" s="26">
        <v>3</v>
      </c>
      <c r="E8" s="26">
        <v>3</v>
      </c>
      <c r="F8" s="26">
        <v>2</v>
      </c>
      <c r="G8" s="26">
        <v>3</v>
      </c>
      <c r="H8" s="26">
        <v>3</v>
      </c>
      <c r="I8" s="26">
        <v>3</v>
      </c>
      <c r="J8" s="26">
        <v>3</v>
      </c>
      <c r="K8" s="26">
        <v>3</v>
      </c>
      <c r="L8" s="26">
        <v>3</v>
      </c>
      <c r="M8" s="26">
        <v>3</v>
      </c>
      <c r="N8" s="26">
        <v>3</v>
      </c>
      <c r="O8" s="26">
        <v>3</v>
      </c>
      <c r="P8" s="26">
        <v>3</v>
      </c>
    </row>
    <row r="9" spans="1:16">
      <c r="A9" s="25">
        <v>4</v>
      </c>
      <c r="B9" s="26">
        <v>2</v>
      </c>
      <c r="C9" s="26">
        <v>3</v>
      </c>
      <c r="D9" s="26">
        <v>3</v>
      </c>
      <c r="E9" s="26">
        <v>2</v>
      </c>
      <c r="F9" s="26">
        <v>3</v>
      </c>
      <c r="G9" s="26">
        <v>2</v>
      </c>
      <c r="H9" s="26">
        <v>2</v>
      </c>
      <c r="I9" s="26">
        <v>2</v>
      </c>
      <c r="J9" s="26">
        <v>3</v>
      </c>
      <c r="K9" s="26">
        <v>3</v>
      </c>
      <c r="L9" s="26">
        <v>3</v>
      </c>
      <c r="M9" s="26">
        <v>3</v>
      </c>
      <c r="N9" s="26">
        <v>3</v>
      </c>
      <c r="O9" s="26">
        <v>3</v>
      </c>
      <c r="P9" s="26">
        <v>3</v>
      </c>
    </row>
    <row r="10" spans="1:16">
      <c r="A10" s="25">
        <v>5</v>
      </c>
      <c r="B10" s="26">
        <v>3</v>
      </c>
      <c r="C10" s="26">
        <v>3</v>
      </c>
      <c r="D10" s="26">
        <v>3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  <c r="J10" s="26">
        <v>3</v>
      </c>
      <c r="K10" s="26">
        <v>3</v>
      </c>
      <c r="L10" s="26">
        <v>3</v>
      </c>
      <c r="M10" s="26">
        <v>3</v>
      </c>
      <c r="N10" s="26">
        <v>3</v>
      </c>
      <c r="O10" s="26">
        <v>3</v>
      </c>
      <c r="P10" s="26">
        <v>3</v>
      </c>
    </row>
    <row r="11" spans="1:16">
      <c r="A11" s="25">
        <v>6</v>
      </c>
      <c r="B11" s="26">
        <v>3</v>
      </c>
      <c r="C11" s="26">
        <v>3</v>
      </c>
      <c r="D11" s="26">
        <v>3</v>
      </c>
      <c r="E11" s="26">
        <v>3</v>
      </c>
      <c r="F11" s="26">
        <v>3</v>
      </c>
      <c r="G11" s="26">
        <v>3</v>
      </c>
      <c r="H11" s="26">
        <v>3</v>
      </c>
      <c r="I11" s="26">
        <v>3</v>
      </c>
      <c r="J11" s="26">
        <v>3</v>
      </c>
      <c r="K11" s="26">
        <v>2</v>
      </c>
      <c r="L11" s="26">
        <v>3</v>
      </c>
      <c r="M11" s="26">
        <v>3</v>
      </c>
      <c r="N11" s="26">
        <v>3</v>
      </c>
      <c r="O11" s="26">
        <v>2</v>
      </c>
      <c r="P11" s="26">
        <v>2</v>
      </c>
    </row>
    <row r="12" spans="1:16">
      <c r="A12" s="25">
        <v>7</v>
      </c>
      <c r="B12" s="26">
        <v>3</v>
      </c>
      <c r="C12" s="26">
        <v>3</v>
      </c>
      <c r="D12" s="26">
        <v>2</v>
      </c>
      <c r="E12" s="26">
        <v>2</v>
      </c>
      <c r="F12" s="26">
        <v>3</v>
      </c>
      <c r="G12" s="26">
        <v>3</v>
      </c>
      <c r="H12" s="26">
        <v>3</v>
      </c>
      <c r="I12" s="26">
        <v>3</v>
      </c>
      <c r="J12" s="26">
        <v>3</v>
      </c>
      <c r="K12" s="26">
        <v>3</v>
      </c>
      <c r="L12" s="26">
        <v>3</v>
      </c>
      <c r="M12" s="26">
        <v>3</v>
      </c>
      <c r="N12" s="26">
        <v>3</v>
      </c>
      <c r="O12" s="26">
        <v>3</v>
      </c>
      <c r="P12" s="26">
        <v>3</v>
      </c>
    </row>
    <row r="13" spans="1:16">
      <c r="A13" s="25">
        <v>8</v>
      </c>
      <c r="B13" s="26">
        <v>3</v>
      </c>
      <c r="C13" s="26">
        <v>3</v>
      </c>
      <c r="D13" s="26">
        <v>3</v>
      </c>
      <c r="E13" s="26">
        <v>3</v>
      </c>
      <c r="F13" s="26">
        <v>2</v>
      </c>
      <c r="G13" s="26">
        <v>3</v>
      </c>
      <c r="H13" s="26">
        <v>3</v>
      </c>
      <c r="I13" s="26">
        <v>3</v>
      </c>
      <c r="J13" s="26">
        <v>2</v>
      </c>
      <c r="K13" s="26">
        <v>2</v>
      </c>
      <c r="L13" s="26">
        <v>2</v>
      </c>
      <c r="M13" s="26">
        <v>1</v>
      </c>
      <c r="N13" s="26">
        <v>1</v>
      </c>
      <c r="O13" s="26">
        <v>2</v>
      </c>
      <c r="P13" s="26">
        <v>2</v>
      </c>
    </row>
    <row r="14" spans="1:16">
      <c r="A14" s="25">
        <v>9</v>
      </c>
      <c r="B14" s="26">
        <v>2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6">
        <v>3</v>
      </c>
      <c r="J14" s="26">
        <v>3</v>
      </c>
      <c r="K14" s="26">
        <v>3</v>
      </c>
      <c r="L14" s="26">
        <v>3</v>
      </c>
      <c r="M14" s="26">
        <v>2</v>
      </c>
      <c r="N14" s="26">
        <v>3</v>
      </c>
      <c r="O14" s="26">
        <v>3</v>
      </c>
      <c r="P14" s="26">
        <v>3</v>
      </c>
    </row>
    <row r="15" spans="1:16">
      <c r="A15" s="25">
        <v>10</v>
      </c>
      <c r="B15" s="26">
        <v>3</v>
      </c>
      <c r="C15" s="26">
        <v>3</v>
      </c>
      <c r="D15" s="26">
        <v>3</v>
      </c>
      <c r="E15" s="26">
        <v>3</v>
      </c>
      <c r="F15" s="26">
        <v>3</v>
      </c>
      <c r="G15" s="26">
        <v>3</v>
      </c>
      <c r="H15" s="26">
        <v>3</v>
      </c>
      <c r="I15" s="26">
        <v>3</v>
      </c>
      <c r="J15" s="26">
        <v>3</v>
      </c>
      <c r="K15" s="26">
        <v>3</v>
      </c>
      <c r="L15" s="26">
        <v>3</v>
      </c>
      <c r="M15" s="26">
        <v>3</v>
      </c>
      <c r="N15" s="26">
        <v>3</v>
      </c>
      <c r="O15" s="26">
        <v>3</v>
      </c>
      <c r="P15" s="26">
        <v>3</v>
      </c>
    </row>
    <row r="16" spans="1:16">
      <c r="A16" s="25">
        <v>11</v>
      </c>
      <c r="B16" s="26">
        <v>3</v>
      </c>
      <c r="C16" s="26">
        <v>2</v>
      </c>
      <c r="D16" s="26">
        <v>3</v>
      </c>
      <c r="E16" s="26">
        <v>3</v>
      </c>
      <c r="F16" s="26">
        <v>3</v>
      </c>
      <c r="G16" s="26">
        <v>3</v>
      </c>
      <c r="H16" s="26">
        <v>2</v>
      </c>
      <c r="I16" s="26">
        <v>2</v>
      </c>
      <c r="J16" s="26">
        <v>3</v>
      </c>
      <c r="K16" s="26">
        <v>3</v>
      </c>
      <c r="L16" s="26">
        <v>3</v>
      </c>
      <c r="M16" s="26">
        <v>3</v>
      </c>
      <c r="N16" s="26">
        <v>3</v>
      </c>
      <c r="O16" s="26">
        <v>3</v>
      </c>
      <c r="P16" s="26">
        <v>3</v>
      </c>
    </row>
    <row r="17" spans="1:16">
      <c r="A17" s="25">
        <v>12</v>
      </c>
      <c r="B17" s="26">
        <v>3</v>
      </c>
      <c r="C17" s="26">
        <v>3</v>
      </c>
      <c r="D17" s="26">
        <v>3</v>
      </c>
      <c r="E17" s="26">
        <v>3</v>
      </c>
      <c r="F17" s="26">
        <v>2</v>
      </c>
      <c r="G17" s="26">
        <v>3</v>
      </c>
      <c r="H17" s="26">
        <v>2</v>
      </c>
      <c r="I17" s="26">
        <v>3</v>
      </c>
      <c r="J17" s="26">
        <v>3</v>
      </c>
      <c r="K17" s="26">
        <v>3</v>
      </c>
      <c r="L17" s="26">
        <v>3</v>
      </c>
      <c r="M17" s="26">
        <v>3</v>
      </c>
      <c r="N17" s="26">
        <v>3</v>
      </c>
      <c r="O17" s="26">
        <v>3</v>
      </c>
      <c r="P17" s="26">
        <v>3</v>
      </c>
    </row>
    <row r="18" spans="1:16">
      <c r="A18" s="25">
        <v>13</v>
      </c>
      <c r="B18" s="26">
        <v>3</v>
      </c>
      <c r="C18" s="26">
        <v>3</v>
      </c>
      <c r="D18" s="26">
        <v>3</v>
      </c>
      <c r="E18" s="26">
        <v>3</v>
      </c>
      <c r="F18" s="26">
        <v>3</v>
      </c>
      <c r="G18" s="26">
        <v>2</v>
      </c>
      <c r="H18" s="26">
        <v>3</v>
      </c>
      <c r="I18" s="26">
        <v>3</v>
      </c>
      <c r="J18" s="26">
        <v>3</v>
      </c>
      <c r="K18" s="26">
        <v>3</v>
      </c>
      <c r="L18" s="26">
        <v>3</v>
      </c>
      <c r="M18" s="26">
        <v>3</v>
      </c>
      <c r="N18" s="26">
        <v>3</v>
      </c>
      <c r="O18" s="26">
        <v>3</v>
      </c>
      <c r="P18" s="26">
        <v>3</v>
      </c>
    </row>
    <row r="19" spans="1:16">
      <c r="A19" s="31">
        <v>14</v>
      </c>
      <c r="B19" s="26">
        <v>3</v>
      </c>
      <c r="C19" s="26">
        <v>3</v>
      </c>
      <c r="D19" s="26">
        <v>3</v>
      </c>
      <c r="E19" s="26">
        <v>3</v>
      </c>
      <c r="F19" s="26">
        <v>3</v>
      </c>
      <c r="G19" s="26">
        <v>3</v>
      </c>
      <c r="H19" s="26">
        <v>3</v>
      </c>
      <c r="I19" s="26">
        <v>3</v>
      </c>
      <c r="J19" s="26">
        <v>3</v>
      </c>
      <c r="K19" s="26">
        <v>3</v>
      </c>
      <c r="L19" s="26">
        <v>3</v>
      </c>
      <c r="M19" s="26">
        <v>3</v>
      </c>
      <c r="N19" s="26">
        <v>3</v>
      </c>
      <c r="O19" s="26">
        <v>3</v>
      </c>
      <c r="P19" s="26">
        <v>3</v>
      </c>
    </row>
    <row r="20" spans="1:16">
      <c r="A20" s="25">
        <v>15</v>
      </c>
      <c r="B20" s="26">
        <v>3</v>
      </c>
      <c r="C20" s="26">
        <v>3</v>
      </c>
      <c r="D20" s="26">
        <v>3</v>
      </c>
      <c r="E20" s="26">
        <v>3</v>
      </c>
      <c r="F20" s="26">
        <v>3</v>
      </c>
      <c r="G20" s="26">
        <v>3</v>
      </c>
      <c r="H20" s="26">
        <v>3</v>
      </c>
      <c r="I20" s="26">
        <v>3</v>
      </c>
      <c r="J20" s="26">
        <v>3</v>
      </c>
      <c r="K20" s="26">
        <v>3</v>
      </c>
      <c r="L20" s="26">
        <v>3</v>
      </c>
      <c r="M20" s="26">
        <v>3</v>
      </c>
      <c r="N20" s="26">
        <v>3</v>
      </c>
      <c r="O20" s="26">
        <v>3</v>
      </c>
      <c r="P20" s="26">
        <v>3</v>
      </c>
    </row>
    <row r="21" spans="1:16">
      <c r="A21" s="25">
        <v>16</v>
      </c>
      <c r="B21" s="26">
        <v>3</v>
      </c>
      <c r="C21" s="26">
        <v>3</v>
      </c>
      <c r="D21" s="26">
        <v>2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26">
        <v>3</v>
      </c>
      <c r="M21" s="26">
        <v>3</v>
      </c>
      <c r="N21" s="26">
        <v>3</v>
      </c>
      <c r="O21" s="26">
        <v>3</v>
      </c>
      <c r="P21" s="26">
        <v>3</v>
      </c>
    </row>
    <row r="22" spans="1:16">
      <c r="A22" s="27" t="s">
        <v>41</v>
      </c>
      <c r="B22" s="28">
        <f>COUNTIF(B6:B21, 3)</f>
        <v>14</v>
      </c>
      <c r="C22" s="28">
        <f t="shared" ref="C22:I22" si="0">COUNTIF(C6:C21, 3)</f>
        <v>14</v>
      </c>
      <c r="D22" s="28">
        <f t="shared" si="0"/>
        <v>13</v>
      </c>
      <c r="E22" s="28">
        <f t="shared" si="0"/>
        <v>13</v>
      </c>
      <c r="F22" s="28">
        <f t="shared" si="0"/>
        <v>13</v>
      </c>
      <c r="G22" s="28">
        <f t="shared" si="0"/>
        <v>14</v>
      </c>
      <c r="H22" s="28">
        <f t="shared" si="0"/>
        <v>13</v>
      </c>
      <c r="I22" s="28">
        <f t="shared" si="0"/>
        <v>14</v>
      </c>
      <c r="J22" s="28">
        <f t="shared" ref="J22:P22" si="1">COUNTIF(J6:J21, 3)</f>
        <v>15</v>
      </c>
      <c r="K22" s="28">
        <f t="shared" si="1"/>
        <v>13</v>
      </c>
      <c r="L22" s="28">
        <f t="shared" si="1"/>
        <v>15</v>
      </c>
      <c r="M22" s="28">
        <f t="shared" si="1"/>
        <v>14</v>
      </c>
      <c r="N22" s="28">
        <f t="shared" si="1"/>
        <v>15</v>
      </c>
      <c r="O22" s="28">
        <f t="shared" si="1"/>
        <v>12</v>
      </c>
      <c r="P22" s="28">
        <f t="shared" si="1"/>
        <v>14</v>
      </c>
    </row>
    <row r="23" spans="1:16">
      <c r="A23" s="27" t="s">
        <v>42</v>
      </c>
      <c r="B23" s="28">
        <f>COUNTIF(B6:B21, 2)</f>
        <v>2</v>
      </c>
      <c r="C23" s="28">
        <f t="shared" ref="C23:I23" si="2">COUNTIF(C6:C21, 2)</f>
        <v>2</v>
      </c>
      <c r="D23" s="28">
        <f t="shared" si="2"/>
        <v>3</v>
      </c>
      <c r="E23" s="28">
        <f t="shared" si="2"/>
        <v>3</v>
      </c>
      <c r="F23" s="28">
        <f t="shared" si="2"/>
        <v>3</v>
      </c>
      <c r="G23" s="28">
        <f t="shared" si="2"/>
        <v>2</v>
      </c>
      <c r="H23" s="28">
        <f t="shared" si="2"/>
        <v>3</v>
      </c>
      <c r="I23" s="28">
        <f t="shared" si="2"/>
        <v>2</v>
      </c>
      <c r="J23" s="28">
        <f t="shared" ref="J23:P23" si="3">COUNTIF(J6:J21, 2)</f>
        <v>1</v>
      </c>
      <c r="K23" s="28">
        <f t="shared" si="3"/>
        <v>3</v>
      </c>
      <c r="L23" s="28">
        <f t="shared" si="3"/>
        <v>1</v>
      </c>
      <c r="M23" s="28">
        <f t="shared" si="3"/>
        <v>1</v>
      </c>
      <c r="N23" s="28">
        <f t="shared" si="3"/>
        <v>0</v>
      </c>
      <c r="O23" s="28">
        <f t="shared" si="3"/>
        <v>4</v>
      </c>
      <c r="P23" s="28">
        <f t="shared" si="3"/>
        <v>2</v>
      </c>
    </row>
    <row r="24" spans="1:16">
      <c r="A24" s="27" t="s">
        <v>43</v>
      </c>
      <c r="B24" s="28">
        <f>COUNTIF(B6:B21, 1)</f>
        <v>0</v>
      </c>
      <c r="C24" s="28">
        <f t="shared" ref="C24:I24" si="4">COUNTIF(C6:C21, 1)</f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ref="J24:P24" si="5">COUNTIF(J6:J21, 1)</f>
        <v>0</v>
      </c>
      <c r="K24" s="28">
        <f t="shared" si="5"/>
        <v>0</v>
      </c>
      <c r="L24" s="28">
        <f t="shared" si="5"/>
        <v>0</v>
      </c>
      <c r="M24" s="28">
        <f t="shared" si="5"/>
        <v>1</v>
      </c>
      <c r="N24" s="28">
        <f t="shared" si="5"/>
        <v>1</v>
      </c>
      <c r="O24" s="28">
        <f t="shared" si="5"/>
        <v>0</v>
      </c>
      <c r="P24" s="28">
        <f t="shared" si="5"/>
        <v>0</v>
      </c>
    </row>
    <row r="25" spans="1:16">
      <c r="A25" s="29" t="s">
        <v>44</v>
      </c>
      <c r="B25" s="29">
        <f>SUM(B6:B21)</f>
        <v>46</v>
      </c>
      <c r="C25" s="29">
        <f t="shared" ref="C25:I25" si="6">SUM(C6:C21)</f>
        <v>46</v>
      </c>
      <c r="D25" s="29">
        <f t="shared" si="6"/>
        <v>45</v>
      </c>
      <c r="E25" s="29">
        <f t="shared" si="6"/>
        <v>45</v>
      </c>
      <c r="F25" s="29">
        <f t="shared" si="6"/>
        <v>45</v>
      </c>
      <c r="G25" s="29">
        <f t="shared" si="6"/>
        <v>46</v>
      </c>
      <c r="H25" s="29">
        <f t="shared" si="6"/>
        <v>45</v>
      </c>
      <c r="I25" s="29">
        <f t="shared" si="6"/>
        <v>46</v>
      </c>
      <c r="J25" s="29">
        <f>SUM(J6:J21)</f>
        <v>47</v>
      </c>
      <c r="K25" s="29">
        <f t="shared" ref="K25:P25" si="7">SUM(K6:K21)</f>
        <v>45</v>
      </c>
      <c r="L25" s="29">
        <f t="shared" si="7"/>
        <v>47</v>
      </c>
      <c r="M25" s="29">
        <f t="shared" si="7"/>
        <v>45</v>
      </c>
      <c r="N25" s="29">
        <f t="shared" si="7"/>
        <v>46</v>
      </c>
      <c r="O25" s="29">
        <f t="shared" si="7"/>
        <v>44</v>
      </c>
      <c r="P25" s="29">
        <f t="shared" si="7"/>
        <v>46</v>
      </c>
    </row>
    <row r="26" spans="1:16">
      <c r="A26" s="29" t="s">
        <v>45</v>
      </c>
      <c r="B26" s="30">
        <f>B25/$A$21</f>
        <v>2.875</v>
      </c>
      <c r="C26" s="30">
        <f t="shared" ref="C26:I26" si="8">C25/$A$21</f>
        <v>2.875</v>
      </c>
      <c r="D26" s="30">
        <f t="shared" si="8"/>
        <v>2.8125</v>
      </c>
      <c r="E26" s="30">
        <f t="shared" si="8"/>
        <v>2.8125</v>
      </c>
      <c r="F26" s="30">
        <f t="shared" si="8"/>
        <v>2.8125</v>
      </c>
      <c r="G26" s="30">
        <f t="shared" si="8"/>
        <v>2.875</v>
      </c>
      <c r="H26" s="30">
        <f t="shared" si="8"/>
        <v>2.8125</v>
      </c>
      <c r="I26" s="30">
        <f t="shared" si="8"/>
        <v>2.875</v>
      </c>
      <c r="J26" s="30">
        <f>J25/$A$21</f>
        <v>2.9375</v>
      </c>
      <c r="K26" s="30">
        <f t="shared" ref="K26:P26" si="9">K25/$A$21</f>
        <v>2.8125</v>
      </c>
      <c r="L26" s="30">
        <f t="shared" si="9"/>
        <v>2.9375</v>
      </c>
      <c r="M26" s="30">
        <f t="shared" si="9"/>
        <v>2.8125</v>
      </c>
      <c r="N26" s="30">
        <f t="shared" si="9"/>
        <v>2.875</v>
      </c>
      <c r="O26" s="30">
        <f t="shared" si="9"/>
        <v>2.75</v>
      </c>
      <c r="P26" s="30">
        <f t="shared" si="9"/>
        <v>2.875</v>
      </c>
    </row>
    <row r="27" spans="1:16">
      <c r="A27" s="29" t="s">
        <v>46</v>
      </c>
      <c r="B27" s="43">
        <f>AVERAGE(B26:I26)</f>
        <v>2.84375</v>
      </c>
      <c r="C27" s="44"/>
      <c r="D27" s="44"/>
      <c r="E27" s="44"/>
      <c r="F27" s="44"/>
      <c r="G27" s="44"/>
      <c r="H27" s="44"/>
      <c r="I27" s="45"/>
      <c r="J27" s="43">
        <f>AVERAGE(J26:P26)</f>
        <v>2.8571428571428572</v>
      </c>
      <c r="K27" s="44"/>
      <c r="L27" s="44"/>
      <c r="M27" s="44"/>
      <c r="N27" s="44"/>
      <c r="O27" s="44"/>
      <c r="P27" s="45"/>
    </row>
    <row r="28" spans="1:16">
      <c r="A28" s="54" t="s">
        <v>47</v>
      </c>
      <c r="B28" s="54"/>
      <c r="C28" s="54"/>
      <c r="D28" s="54"/>
      <c r="E28" s="54"/>
      <c r="F28" s="54"/>
      <c r="G28" s="54"/>
      <c r="H28" s="54"/>
      <c r="I28" s="54"/>
    </row>
  </sheetData>
  <mergeCells count="9">
    <mergeCell ref="B1:I1"/>
    <mergeCell ref="J1:P1"/>
    <mergeCell ref="J3:P3"/>
    <mergeCell ref="B3:I3"/>
    <mergeCell ref="B27:I27"/>
    <mergeCell ref="A28:I28"/>
    <mergeCell ref="B2:P2"/>
    <mergeCell ref="J27:P27"/>
    <mergeCell ref="A2:A3"/>
  </mergeCells>
  <pageMargins left="0.7" right="0.7" top="0.75" bottom="0.75" header="0.3" footer="0.3"/>
  <ignoredErrors>
    <ignoredError sqref="B22:P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B239F-E236-B74C-81E9-9E5F66CDC756}">
  <dimension ref="A1:I28"/>
  <sheetViews>
    <sheetView workbookViewId="0">
      <selection activeCell="A28" sqref="A28:F28"/>
    </sheetView>
  </sheetViews>
  <sheetFormatPr baseColWidth="10" defaultRowHeight="16"/>
  <cols>
    <col min="1" max="1" width="16.83203125" customWidth="1"/>
    <col min="2" max="6" width="14.33203125" customWidth="1"/>
    <col min="7" max="9" width="16.1640625" customWidth="1"/>
  </cols>
  <sheetData>
    <row r="1" spans="1:9" ht="18">
      <c r="A1" s="63"/>
      <c r="B1" s="46" t="s">
        <v>48</v>
      </c>
      <c r="C1" s="46"/>
      <c r="D1" s="46"/>
      <c r="E1" s="46"/>
      <c r="F1" s="46"/>
      <c r="G1" s="46" t="s">
        <v>121</v>
      </c>
      <c r="H1" s="46"/>
      <c r="I1" s="46"/>
    </row>
    <row r="2" spans="1:9" ht="16" customHeight="1">
      <c r="A2" s="47" t="s">
        <v>31</v>
      </c>
      <c r="B2" s="48" t="s">
        <v>49</v>
      </c>
      <c r="C2" s="49"/>
      <c r="D2" s="49"/>
      <c r="E2" s="49"/>
      <c r="F2" s="49"/>
      <c r="G2" s="49"/>
      <c r="H2" s="49"/>
      <c r="I2" s="50"/>
    </row>
    <row r="3" spans="1:9" ht="33" customHeight="1">
      <c r="A3" s="47"/>
      <c r="B3" s="51" t="s">
        <v>50</v>
      </c>
      <c r="C3" s="52"/>
      <c r="D3" s="52"/>
      <c r="E3" s="52"/>
      <c r="F3" s="53"/>
      <c r="G3" s="51" t="s">
        <v>65</v>
      </c>
      <c r="H3" s="52"/>
      <c r="I3" s="53"/>
    </row>
    <row r="4" spans="1:9" ht="45">
      <c r="A4" s="24" t="s">
        <v>6</v>
      </c>
      <c r="B4" s="34" t="s">
        <v>51</v>
      </c>
      <c r="C4" s="34" t="s">
        <v>52</v>
      </c>
      <c r="D4" s="34" t="s">
        <v>53</v>
      </c>
      <c r="E4" s="34" t="s">
        <v>54</v>
      </c>
      <c r="F4" s="34" t="s">
        <v>55</v>
      </c>
      <c r="G4" s="34" t="s">
        <v>66</v>
      </c>
      <c r="H4" s="34" t="s">
        <v>67</v>
      </c>
      <c r="I4" s="34" t="s">
        <v>68</v>
      </c>
    </row>
    <row r="5" spans="1:9">
      <c r="A5" s="24" t="s">
        <v>40</v>
      </c>
      <c r="B5" s="34">
        <v>7</v>
      </c>
      <c r="C5" s="34">
        <v>7</v>
      </c>
      <c r="D5" s="34">
        <v>7</v>
      </c>
      <c r="E5" s="34">
        <v>7</v>
      </c>
      <c r="F5" s="34">
        <v>7</v>
      </c>
      <c r="G5" s="34">
        <v>16</v>
      </c>
      <c r="H5" s="34">
        <v>16</v>
      </c>
      <c r="I5" s="34">
        <v>16</v>
      </c>
    </row>
    <row r="6" spans="1:9">
      <c r="A6" s="25">
        <v>1</v>
      </c>
      <c r="B6" s="26">
        <v>3</v>
      </c>
      <c r="C6" s="26">
        <v>3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</row>
    <row r="7" spans="1:9">
      <c r="A7" s="25">
        <v>2</v>
      </c>
      <c r="B7" s="26">
        <v>3</v>
      </c>
      <c r="C7" s="26">
        <v>3</v>
      </c>
      <c r="D7" s="26">
        <v>3</v>
      </c>
      <c r="E7" s="26">
        <v>3</v>
      </c>
      <c r="F7" s="26">
        <v>3</v>
      </c>
      <c r="G7" s="26">
        <v>2</v>
      </c>
      <c r="H7" s="26">
        <v>3</v>
      </c>
      <c r="I7" s="26">
        <v>3</v>
      </c>
    </row>
    <row r="8" spans="1:9">
      <c r="A8" s="25">
        <v>3</v>
      </c>
      <c r="B8" s="26">
        <v>3</v>
      </c>
      <c r="C8" s="26">
        <v>3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3</v>
      </c>
    </row>
    <row r="9" spans="1:9">
      <c r="A9" s="25">
        <v>4</v>
      </c>
      <c r="B9" s="26">
        <v>3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  <c r="I9" s="26">
        <v>3</v>
      </c>
    </row>
    <row r="10" spans="1:9">
      <c r="A10" s="25">
        <v>5</v>
      </c>
      <c r="B10" s="26">
        <v>3</v>
      </c>
      <c r="C10" s="26">
        <v>3</v>
      </c>
      <c r="D10" s="26">
        <v>3</v>
      </c>
      <c r="E10" s="26">
        <v>3</v>
      </c>
      <c r="F10" s="26">
        <v>3</v>
      </c>
      <c r="G10" s="26">
        <v>3</v>
      </c>
      <c r="H10" s="26">
        <v>3</v>
      </c>
      <c r="I10" s="26">
        <v>3</v>
      </c>
    </row>
    <row r="11" spans="1:9">
      <c r="A11" s="25">
        <v>6</v>
      </c>
      <c r="B11" s="26">
        <v>3</v>
      </c>
      <c r="C11" s="26">
        <v>3</v>
      </c>
      <c r="D11" s="26">
        <v>3</v>
      </c>
      <c r="E11" s="26">
        <v>3</v>
      </c>
      <c r="F11" s="26">
        <v>3</v>
      </c>
      <c r="G11" s="26">
        <v>3</v>
      </c>
      <c r="H11" s="26">
        <v>2</v>
      </c>
      <c r="I11" s="26">
        <v>3</v>
      </c>
    </row>
    <row r="12" spans="1:9">
      <c r="A12" s="25">
        <v>7</v>
      </c>
      <c r="B12" s="26">
        <v>3</v>
      </c>
      <c r="C12" s="26">
        <v>2</v>
      </c>
      <c r="D12" s="26">
        <v>3</v>
      </c>
      <c r="E12" s="26">
        <v>3</v>
      </c>
      <c r="F12" s="26">
        <v>2</v>
      </c>
      <c r="G12" s="26">
        <v>3</v>
      </c>
      <c r="H12" s="26">
        <v>3</v>
      </c>
      <c r="I12" s="26">
        <v>3</v>
      </c>
    </row>
    <row r="13" spans="1:9">
      <c r="A13" s="25">
        <v>8</v>
      </c>
      <c r="B13" s="26" t="s">
        <v>21</v>
      </c>
      <c r="C13" s="26" t="s">
        <v>21</v>
      </c>
      <c r="D13" s="26" t="s">
        <v>21</v>
      </c>
      <c r="E13" s="26" t="s">
        <v>21</v>
      </c>
      <c r="F13" s="26" t="s">
        <v>21</v>
      </c>
      <c r="G13" s="26">
        <v>2</v>
      </c>
      <c r="H13" s="26">
        <v>2</v>
      </c>
      <c r="I13" s="26">
        <v>1</v>
      </c>
    </row>
    <row r="14" spans="1:9">
      <c r="A14" s="25">
        <v>9</v>
      </c>
      <c r="B14" s="26" t="s">
        <v>21</v>
      </c>
      <c r="C14" s="26" t="s">
        <v>21</v>
      </c>
      <c r="D14" s="26" t="s">
        <v>21</v>
      </c>
      <c r="E14" s="26" t="s">
        <v>21</v>
      </c>
      <c r="F14" s="26" t="s">
        <v>21</v>
      </c>
      <c r="G14" s="26">
        <v>2</v>
      </c>
      <c r="H14" s="26">
        <v>2</v>
      </c>
      <c r="I14" s="26">
        <v>2</v>
      </c>
    </row>
    <row r="15" spans="1:9">
      <c r="A15" s="25">
        <v>10</v>
      </c>
      <c r="B15" s="26" t="s">
        <v>21</v>
      </c>
      <c r="C15" s="26" t="s">
        <v>21</v>
      </c>
      <c r="D15" s="26" t="s">
        <v>21</v>
      </c>
      <c r="E15" s="26" t="s">
        <v>21</v>
      </c>
      <c r="F15" s="26" t="s">
        <v>21</v>
      </c>
      <c r="G15" s="26">
        <v>3</v>
      </c>
      <c r="H15" s="26">
        <v>3</v>
      </c>
      <c r="I15" s="26">
        <v>3</v>
      </c>
    </row>
    <row r="16" spans="1:9">
      <c r="A16" s="25">
        <v>11</v>
      </c>
      <c r="B16" s="26" t="s">
        <v>21</v>
      </c>
      <c r="C16" s="26" t="s">
        <v>21</v>
      </c>
      <c r="D16" s="26" t="s">
        <v>21</v>
      </c>
      <c r="E16" s="26" t="s">
        <v>21</v>
      </c>
      <c r="F16" s="26" t="s">
        <v>21</v>
      </c>
      <c r="G16" s="26">
        <v>3</v>
      </c>
      <c r="H16" s="26">
        <v>3</v>
      </c>
      <c r="I16" s="26">
        <v>3</v>
      </c>
    </row>
    <row r="17" spans="1:9">
      <c r="A17" s="25">
        <v>12</v>
      </c>
      <c r="B17" s="26" t="s">
        <v>21</v>
      </c>
      <c r="C17" s="26" t="s">
        <v>21</v>
      </c>
      <c r="D17" s="26" t="s">
        <v>21</v>
      </c>
      <c r="E17" s="26" t="s">
        <v>21</v>
      </c>
      <c r="F17" s="26" t="s">
        <v>21</v>
      </c>
      <c r="G17" s="26">
        <v>3</v>
      </c>
      <c r="H17" s="26">
        <v>3</v>
      </c>
      <c r="I17" s="26">
        <v>3</v>
      </c>
    </row>
    <row r="18" spans="1:9">
      <c r="A18" s="25">
        <v>13</v>
      </c>
      <c r="B18" s="26" t="s">
        <v>21</v>
      </c>
      <c r="C18" s="26" t="s">
        <v>21</v>
      </c>
      <c r="D18" s="26" t="s">
        <v>21</v>
      </c>
      <c r="E18" s="26" t="s">
        <v>21</v>
      </c>
      <c r="F18" s="26" t="s">
        <v>21</v>
      </c>
      <c r="G18" s="26">
        <v>3</v>
      </c>
      <c r="H18" s="26">
        <v>3</v>
      </c>
      <c r="I18" s="26">
        <v>2</v>
      </c>
    </row>
    <row r="19" spans="1:9">
      <c r="A19" s="25">
        <v>14</v>
      </c>
      <c r="B19" s="26" t="s">
        <v>21</v>
      </c>
      <c r="C19" s="26" t="s">
        <v>21</v>
      </c>
      <c r="D19" s="26" t="s">
        <v>21</v>
      </c>
      <c r="E19" s="26" t="s">
        <v>21</v>
      </c>
      <c r="F19" s="26" t="s">
        <v>21</v>
      </c>
      <c r="G19" s="26">
        <v>3</v>
      </c>
      <c r="H19" s="26">
        <v>3</v>
      </c>
      <c r="I19" s="26">
        <v>3</v>
      </c>
    </row>
    <row r="20" spans="1:9">
      <c r="A20" s="25">
        <v>15</v>
      </c>
      <c r="B20" s="26" t="s">
        <v>21</v>
      </c>
      <c r="C20" s="26" t="s">
        <v>21</v>
      </c>
      <c r="D20" s="26" t="s">
        <v>21</v>
      </c>
      <c r="E20" s="26" t="s">
        <v>21</v>
      </c>
      <c r="F20" s="26" t="s">
        <v>21</v>
      </c>
      <c r="G20" s="26">
        <v>3</v>
      </c>
      <c r="H20" s="26">
        <v>3</v>
      </c>
      <c r="I20" s="26">
        <v>3</v>
      </c>
    </row>
    <row r="21" spans="1:9">
      <c r="A21" s="25">
        <v>16</v>
      </c>
      <c r="B21" s="26" t="s">
        <v>21</v>
      </c>
      <c r="C21" s="26" t="s">
        <v>21</v>
      </c>
      <c r="D21" s="26" t="s">
        <v>21</v>
      </c>
      <c r="E21" s="26" t="s">
        <v>21</v>
      </c>
      <c r="F21" s="26" t="s">
        <v>21</v>
      </c>
      <c r="G21" s="26">
        <v>3</v>
      </c>
      <c r="H21" s="26">
        <v>3</v>
      </c>
      <c r="I21" s="26">
        <v>3</v>
      </c>
    </row>
    <row r="22" spans="1:9">
      <c r="A22" s="27" t="s">
        <v>41</v>
      </c>
      <c r="B22" s="28">
        <f>COUNTIF(B6:B12, 3)</f>
        <v>7</v>
      </c>
      <c r="C22" s="28">
        <f>COUNTIF(C6:C12, 3)</f>
        <v>6</v>
      </c>
      <c r="D22" s="28">
        <f>COUNTIF(D6:D12, 3)</f>
        <v>7</v>
      </c>
      <c r="E22" s="28">
        <f>COUNTIF(E6:E12, 3)</f>
        <v>7</v>
      </c>
      <c r="F22" s="28">
        <f>COUNTIF(F6:F12, 3)</f>
        <v>6</v>
      </c>
      <c r="G22" s="28">
        <f>COUNTIF(G6:G21, 3)</f>
        <v>13</v>
      </c>
      <c r="H22" s="28">
        <f>COUNTIF(H6:H21, 3)</f>
        <v>13</v>
      </c>
      <c r="I22" s="28">
        <f>COUNTIF(I6:I21, 3)</f>
        <v>13</v>
      </c>
    </row>
    <row r="23" spans="1:9">
      <c r="A23" s="27" t="s">
        <v>42</v>
      </c>
      <c r="B23" s="28">
        <f>COUNTIF(B6:B12, 2)</f>
        <v>0</v>
      </c>
      <c r="C23" s="28">
        <f>COUNTIF(C6:C12, 2)</f>
        <v>1</v>
      </c>
      <c r="D23" s="28">
        <f>COUNTIF(D6:D12, 2)</f>
        <v>0</v>
      </c>
      <c r="E23" s="28">
        <f>COUNTIF(E6:E12, 2)</f>
        <v>0</v>
      </c>
      <c r="F23" s="28">
        <f>COUNTIF(F6:F12, 2)</f>
        <v>1</v>
      </c>
      <c r="G23" s="28">
        <f>COUNTIF(G6:G21, 2)</f>
        <v>3</v>
      </c>
      <c r="H23" s="28">
        <f>COUNTIF(H6:H21, 2)</f>
        <v>3</v>
      </c>
      <c r="I23" s="28">
        <f>COUNTIF(I6:I21, 2)</f>
        <v>2</v>
      </c>
    </row>
    <row r="24" spans="1:9">
      <c r="A24" s="27" t="s">
        <v>43</v>
      </c>
      <c r="B24" s="28">
        <f>COUNTIF(B6:B12, 1)</f>
        <v>0</v>
      </c>
      <c r="C24" s="28">
        <f>COUNTIF(C6:C12, 1)</f>
        <v>0</v>
      </c>
      <c r="D24" s="28">
        <f>COUNTIF(D6:D12, 1)</f>
        <v>0</v>
      </c>
      <c r="E24" s="28">
        <f>COUNTIF(E6:E12, 1)</f>
        <v>0</v>
      </c>
      <c r="F24" s="28">
        <f>COUNTIF(F6:F12, 1)</f>
        <v>0</v>
      </c>
      <c r="G24" s="28">
        <f>COUNTIF(G6:G21, 1)</f>
        <v>0</v>
      </c>
      <c r="H24" s="28">
        <f>COUNTIF(H6:H21, 1)</f>
        <v>0</v>
      </c>
      <c r="I24" s="28">
        <f>COUNTIF(I6:I21, 1)</f>
        <v>1</v>
      </c>
    </row>
    <row r="25" spans="1:9">
      <c r="A25" s="29" t="s">
        <v>44</v>
      </c>
      <c r="B25" s="29">
        <f>SUM(B6:B12)</f>
        <v>21</v>
      </c>
      <c r="C25" s="29">
        <f>SUM(C6:C12)</f>
        <v>20</v>
      </c>
      <c r="D25" s="29">
        <f>SUM(D6:D12)</f>
        <v>21</v>
      </c>
      <c r="E25" s="29">
        <f>SUM(E6:E12)</f>
        <v>21</v>
      </c>
      <c r="F25" s="29">
        <f>SUM(F6:F12)</f>
        <v>20</v>
      </c>
      <c r="G25" s="29">
        <f>SUM(G6:G21)</f>
        <v>45</v>
      </c>
      <c r="H25" s="29">
        <f>SUM(H6:H21)</f>
        <v>45</v>
      </c>
      <c r="I25" s="29">
        <f>SUM(I6:I21)</f>
        <v>44</v>
      </c>
    </row>
    <row r="26" spans="1:9">
      <c r="A26" s="29" t="s">
        <v>45</v>
      </c>
      <c r="B26" s="30">
        <f>B25/$A$12</f>
        <v>3</v>
      </c>
      <c r="C26" s="30">
        <f t="shared" ref="C26:E26" si="0">C25/$A$12</f>
        <v>2.8571428571428572</v>
      </c>
      <c r="D26" s="30">
        <f t="shared" si="0"/>
        <v>3</v>
      </c>
      <c r="E26" s="30">
        <f t="shared" si="0"/>
        <v>3</v>
      </c>
      <c r="F26" s="30">
        <f>F25/$A$12</f>
        <v>2.8571428571428572</v>
      </c>
      <c r="G26" s="30">
        <f>G25/$A$21</f>
        <v>2.8125</v>
      </c>
      <c r="H26" s="30">
        <f t="shared" ref="H26:I26" si="1">H25/$A$21</f>
        <v>2.8125</v>
      </c>
      <c r="I26" s="30">
        <f t="shared" si="1"/>
        <v>2.75</v>
      </c>
    </row>
    <row r="27" spans="1:9">
      <c r="A27" s="29" t="s">
        <v>46</v>
      </c>
      <c r="B27" s="43">
        <f>AVERAGE(B26:F26)</f>
        <v>2.9428571428571431</v>
      </c>
      <c r="C27" s="44"/>
      <c r="D27" s="44"/>
      <c r="E27" s="44"/>
      <c r="F27" s="45"/>
      <c r="G27" s="43">
        <f>AVERAGE(G26:I26)</f>
        <v>2.7916666666666665</v>
      </c>
      <c r="H27" s="44"/>
      <c r="I27" s="45"/>
    </row>
    <row r="28" spans="1:9">
      <c r="A28" s="54" t="s">
        <v>47</v>
      </c>
      <c r="B28" s="54"/>
      <c r="C28" s="54"/>
      <c r="D28" s="54"/>
      <c r="E28" s="54"/>
      <c r="F28" s="54"/>
    </row>
  </sheetData>
  <mergeCells count="9">
    <mergeCell ref="G1:I1"/>
    <mergeCell ref="B1:F1"/>
    <mergeCell ref="G27:I27"/>
    <mergeCell ref="B2:I2"/>
    <mergeCell ref="B27:F27"/>
    <mergeCell ref="A28:F28"/>
    <mergeCell ref="G3:I3"/>
    <mergeCell ref="A2:A3"/>
    <mergeCell ref="B3:F3"/>
  </mergeCells>
  <pageMargins left="0.7" right="0.7" top="0.75" bottom="0.75" header="0.3" footer="0.3"/>
  <ignoredErrors>
    <ignoredError sqref="B22:I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3128-3B91-DD42-AF32-50DD5AC8DD19}">
  <dimension ref="A1:H28"/>
  <sheetViews>
    <sheetView workbookViewId="0">
      <selection activeCell="E12" sqref="E12"/>
    </sheetView>
  </sheetViews>
  <sheetFormatPr baseColWidth="10" defaultColWidth="9" defaultRowHeight="15"/>
  <cols>
    <col min="1" max="1" width="13" style="32" bestFit="1" customWidth="1"/>
    <col min="2" max="2" width="18.33203125" style="31" customWidth="1"/>
    <col min="3" max="3" width="19.6640625" style="31" customWidth="1"/>
    <col min="4" max="4" width="24.83203125" style="31" customWidth="1"/>
    <col min="5" max="5" width="13.1640625" style="31" customWidth="1"/>
    <col min="6" max="6" width="14.83203125" style="31" bestFit="1" customWidth="1"/>
    <col min="7" max="7" width="17" style="31" bestFit="1" customWidth="1"/>
    <col min="8" max="8" width="17.33203125" style="31" bestFit="1" customWidth="1"/>
    <col min="9" max="16384" width="9" style="31"/>
  </cols>
  <sheetData>
    <row r="1" spans="1:8" ht="18">
      <c r="A1" s="46" t="s">
        <v>69</v>
      </c>
      <c r="B1" s="46"/>
      <c r="C1" s="46"/>
      <c r="D1" s="46"/>
      <c r="E1" s="46"/>
      <c r="F1" s="46"/>
      <c r="G1" s="46"/>
      <c r="H1" s="46"/>
    </row>
    <row r="2" spans="1:8" ht="16">
      <c r="A2" s="47" t="s">
        <v>110</v>
      </c>
      <c r="B2" s="48" t="s">
        <v>70</v>
      </c>
      <c r="C2" s="49"/>
      <c r="D2" s="49"/>
      <c r="E2" s="49"/>
      <c r="F2" s="49"/>
      <c r="G2" s="49"/>
      <c r="H2" s="50"/>
    </row>
    <row r="3" spans="1:8" ht="33" customHeight="1">
      <c r="A3" s="47"/>
      <c r="B3" s="51" t="s">
        <v>71</v>
      </c>
      <c r="C3" s="52"/>
      <c r="D3" s="52"/>
      <c r="E3" s="52"/>
      <c r="F3" s="51" t="s">
        <v>72</v>
      </c>
      <c r="G3" s="52"/>
      <c r="H3" s="53"/>
    </row>
    <row r="4" spans="1:8" ht="30">
      <c r="A4" s="24" t="s">
        <v>111</v>
      </c>
      <c r="B4" s="34" t="s">
        <v>73</v>
      </c>
      <c r="C4" s="34" t="s">
        <v>74</v>
      </c>
      <c r="D4" s="34" t="s">
        <v>75</v>
      </c>
      <c r="E4" s="34" t="s">
        <v>76</v>
      </c>
      <c r="F4" s="34" t="s">
        <v>77</v>
      </c>
      <c r="G4" s="34" t="s">
        <v>78</v>
      </c>
      <c r="H4" s="34" t="s">
        <v>79</v>
      </c>
    </row>
    <row r="5" spans="1:8">
      <c r="A5" s="24" t="s">
        <v>112</v>
      </c>
      <c r="B5" s="34">
        <v>16</v>
      </c>
      <c r="C5" s="34">
        <v>16</v>
      </c>
      <c r="D5" s="34">
        <v>16</v>
      </c>
      <c r="E5" s="34">
        <v>16</v>
      </c>
      <c r="F5" s="34">
        <v>16</v>
      </c>
      <c r="G5" s="34">
        <v>16</v>
      </c>
      <c r="H5" s="34">
        <v>16</v>
      </c>
    </row>
    <row r="6" spans="1:8">
      <c r="A6" s="25">
        <v>1</v>
      </c>
      <c r="B6" s="26">
        <v>2</v>
      </c>
      <c r="C6" s="26">
        <v>2</v>
      </c>
      <c r="D6" s="26">
        <v>2</v>
      </c>
      <c r="E6" s="26">
        <v>2</v>
      </c>
      <c r="F6" s="26">
        <v>3</v>
      </c>
      <c r="G6" s="26">
        <v>3</v>
      </c>
      <c r="H6" s="26">
        <v>2</v>
      </c>
    </row>
    <row r="7" spans="1:8">
      <c r="A7" s="25">
        <v>2</v>
      </c>
      <c r="B7" s="26">
        <v>3</v>
      </c>
      <c r="C7" s="26">
        <v>3</v>
      </c>
      <c r="D7" s="26">
        <v>3</v>
      </c>
      <c r="E7" s="26">
        <v>3</v>
      </c>
      <c r="F7" s="26">
        <v>3</v>
      </c>
      <c r="G7" s="26">
        <v>3</v>
      </c>
      <c r="H7" s="26">
        <v>3</v>
      </c>
    </row>
    <row r="8" spans="1:8">
      <c r="A8" s="25">
        <v>3</v>
      </c>
      <c r="B8" s="26">
        <v>3</v>
      </c>
      <c r="C8" s="26">
        <v>3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</row>
    <row r="9" spans="1:8">
      <c r="A9" s="25">
        <v>4</v>
      </c>
      <c r="B9" s="26">
        <v>3</v>
      </c>
      <c r="C9" s="26">
        <v>3</v>
      </c>
      <c r="D9" s="26">
        <v>3</v>
      </c>
      <c r="E9" s="26">
        <v>3</v>
      </c>
      <c r="F9" s="26">
        <v>3</v>
      </c>
      <c r="G9" s="26">
        <v>3</v>
      </c>
      <c r="H9" s="26">
        <v>3</v>
      </c>
    </row>
    <row r="10" spans="1:8">
      <c r="A10" s="25">
        <v>5</v>
      </c>
      <c r="B10" s="26">
        <v>3</v>
      </c>
      <c r="C10" s="26">
        <v>3</v>
      </c>
      <c r="D10" s="26">
        <v>3</v>
      </c>
      <c r="E10" s="26">
        <v>3</v>
      </c>
      <c r="F10" s="26">
        <v>3</v>
      </c>
      <c r="G10" s="26">
        <v>3</v>
      </c>
      <c r="H10" s="26">
        <v>2</v>
      </c>
    </row>
    <row r="11" spans="1:8">
      <c r="A11" s="25">
        <v>6</v>
      </c>
      <c r="B11" s="26">
        <v>3</v>
      </c>
      <c r="C11" s="26">
        <v>3</v>
      </c>
      <c r="D11" s="26">
        <v>3</v>
      </c>
      <c r="E11" s="26">
        <v>3</v>
      </c>
      <c r="F11" s="26">
        <v>3</v>
      </c>
      <c r="G11" s="26">
        <v>3</v>
      </c>
      <c r="H11" s="26">
        <v>2</v>
      </c>
    </row>
    <row r="12" spans="1:8">
      <c r="A12" s="25">
        <v>7</v>
      </c>
      <c r="B12" s="26">
        <v>3</v>
      </c>
      <c r="C12" s="26">
        <v>3</v>
      </c>
      <c r="D12" s="26">
        <v>3</v>
      </c>
      <c r="E12" s="26">
        <v>3</v>
      </c>
      <c r="F12" s="26">
        <v>2</v>
      </c>
      <c r="G12" s="26">
        <v>2</v>
      </c>
      <c r="H12" s="26">
        <v>2</v>
      </c>
    </row>
    <row r="13" spans="1:8">
      <c r="A13" s="25">
        <v>8</v>
      </c>
      <c r="B13" s="26">
        <v>2</v>
      </c>
      <c r="C13" s="26">
        <v>2</v>
      </c>
      <c r="D13" s="26">
        <v>2</v>
      </c>
      <c r="E13" s="26">
        <v>2</v>
      </c>
      <c r="F13" s="26">
        <v>2</v>
      </c>
      <c r="G13" s="26">
        <v>2</v>
      </c>
      <c r="H13" s="26">
        <v>2</v>
      </c>
    </row>
    <row r="14" spans="1:8">
      <c r="A14" s="25">
        <v>9</v>
      </c>
      <c r="B14" s="26">
        <v>3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</row>
    <row r="15" spans="1:8">
      <c r="A15" s="25">
        <v>10</v>
      </c>
      <c r="B15" s="26">
        <v>3</v>
      </c>
      <c r="C15" s="26">
        <v>3</v>
      </c>
      <c r="D15" s="26">
        <v>3</v>
      </c>
      <c r="E15" s="26">
        <v>3</v>
      </c>
      <c r="F15" s="26">
        <v>3</v>
      </c>
      <c r="G15" s="26">
        <v>3</v>
      </c>
      <c r="H15" s="26">
        <v>3</v>
      </c>
    </row>
    <row r="16" spans="1:8">
      <c r="A16" s="25">
        <v>11</v>
      </c>
      <c r="B16" s="26">
        <v>3</v>
      </c>
      <c r="C16" s="26">
        <v>3</v>
      </c>
      <c r="D16" s="26">
        <v>2</v>
      </c>
      <c r="E16" s="26">
        <v>3</v>
      </c>
      <c r="F16" s="26">
        <v>3</v>
      </c>
      <c r="G16" s="26">
        <v>3</v>
      </c>
      <c r="H16" s="26">
        <v>2</v>
      </c>
    </row>
    <row r="17" spans="1:8">
      <c r="A17" s="25">
        <v>12</v>
      </c>
      <c r="B17" s="26">
        <v>3</v>
      </c>
      <c r="C17" s="26">
        <v>3</v>
      </c>
      <c r="D17" s="26">
        <v>3</v>
      </c>
      <c r="E17" s="26">
        <v>3</v>
      </c>
      <c r="F17" s="26">
        <v>3</v>
      </c>
      <c r="G17" s="26">
        <v>3</v>
      </c>
      <c r="H17" s="26">
        <v>3</v>
      </c>
    </row>
    <row r="18" spans="1:8">
      <c r="A18" s="25">
        <v>13</v>
      </c>
      <c r="B18" s="26">
        <v>3</v>
      </c>
      <c r="C18" s="26">
        <v>3</v>
      </c>
      <c r="D18" s="26">
        <v>3</v>
      </c>
      <c r="E18" s="26">
        <v>3</v>
      </c>
      <c r="F18" s="26">
        <v>3</v>
      </c>
      <c r="G18" s="26">
        <v>3</v>
      </c>
      <c r="H18" s="26">
        <v>3</v>
      </c>
    </row>
    <row r="19" spans="1:8">
      <c r="A19" s="25">
        <v>14</v>
      </c>
      <c r="B19" s="26">
        <v>2</v>
      </c>
      <c r="C19" s="26">
        <v>2</v>
      </c>
      <c r="D19" s="26">
        <v>2</v>
      </c>
      <c r="E19" s="26">
        <v>2</v>
      </c>
      <c r="F19" s="26">
        <v>3</v>
      </c>
      <c r="G19" s="26">
        <v>3</v>
      </c>
      <c r="H19" s="26">
        <v>2</v>
      </c>
    </row>
    <row r="20" spans="1:8">
      <c r="A20" s="25">
        <v>15</v>
      </c>
      <c r="B20" s="26">
        <v>3</v>
      </c>
      <c r="C20" s="26">
        <v>3</v>
      </c>
      <c r="D20" s="26">
        <v>3</v>
      </c>
      <c r="E20" s="26">
        <v>3</v>
      </c>
      <c r="F20" s="26">
        <v>3</v>
      </c>
      <c r="G20" s="26">
        <v>3</v>
      </c>
      <c r="H20" s="26">
        <v>3</v>
      </c>
    </row>
    <row r="21" spans="1:8">
      <c r="A21" s="25">
        <v>16</v>
      </c>
      <c r="B21" s="26">
        <v>3</v>
      </c>
      <c r="C21" s="26">
        <v>3</v>
      </c>
      <c r="D21" s="26">
        <v>3</v>
      </c>
      <c r="E21" s="26">
        <v>3</v>
      </c>
      <c r="F21" s="26">
        <v>3</v>
      </c>
      <c r="G21" s="26">
        <v>3</v>
      </c>
      <c r="H21" s="26">
        <v>3</v>
      </c>
    </row>
    <row r="22" spans="1:8">
      <c r="A22" s="27" t="s">
        <v>113</v>
      </c>
      <c r="B22" s="28">
        <f t="shared" ref="B22:H22" si="0">COUNTIF(B6:B21, 3)</f>
        <v>13</v>
      </c>
      <c r="C22" s="28">
        <f t="shared" si="0"/>
        <v>13</v>
      </c>
      <c r="D22" s="28">
        <f t="shared" si="0"/>
        <v>12</v>
      </c>
      <c r="E22" s="28">
        <f t="shared" si="0"/>
        <v>13</v>
      </c>
      <c r="F22" s="28">
        <f t="shared" si="0"/>
        <v>14</v>
      </c>
      <c r="G22" s="28">
        <f t="shared" si="0"/>
        <v>14</v>
      </c>
      <c r="H22" s="28">
        <f t="shared" si="0"/>
        <v>9</v>
      </c>
    </row>
    <row r="23" spans="1:8">
      <c r="A23" s="27" t="s">
        <v>114</v>
      </c>
      <c r="B23" s="28">
        <f t="shared" ref="B23:H23" si="1">COUNTIF(B6:B21, 2)</f>
        <v>3</v>
      </c>
      <c r="C23" s="28">
        <f t="shared" si="1"/>
        <v>3</v>
      </c>
      <c r="D23" s="28">
        <f t="shared" si="1"/>
        <v>4</v>
      </c>
      <c r="E23" s="28">
        <f t="shared" si="1"/>
        <v>3</v>
      </c>
      <c r="F23" s="28">
        <f t="shared" si="1"/>
        <v>2</v>
      </c>
      <c r="G23" s="28">
        <f t="shared" si="1"/>
        <v>2</v>
      </c>
      <c r="H23" s="28">
        <f t="shared" si="1"/>
        <v>7</v>
      </c>
    </row>
    <row r="24" spans="1:8">
      <c r="A24" s="27" t="s">
        <v>115</v>
      </c>
      <c r="B24" s="28">
        <f t="shared" ref="B24:H24" si="2">COUNTIF(B6:B21, 1)</f>
        <v>0</v>
      </c>
      <c r="C24" s="28">
        <f t="shared" si="2"/>
        <v>0</v>
      </c>
      <c r="D24" s="28">
        <f t="shared" si="2"/>
        <v>0</v>
      </c>
      <c r="E24" s="28">
        <f t="shared" si="2"/>
        <v>0</v>
      </c>
      <c r="F24" s="28">
        <f t="shared" si="2"/>
        <v>0</v>
      </c>
      <c r="G24" s="28">
        <f t="shared" si="2"/>
        <v>0</v>
      </c>
      <c r="H24" s="28">
        <f t="shared" si="2"/>
        <v>0</v>
      </c>
    </row>
    <row r="25" spans="1:8">
      <c r="A25" s="29" t="s">
        <v>116</v>
      </c>
      <c r="B25" s="29">
        <f t="shared" ref="B25:H25" si="3">SUM(B6:B21)</f>
        <v>45</v>
      </c>
      <c r="C25" s="29">
        <f t="shared" si="3"/>
        <v>45</v>
      </c>
      <c r="D25" s="29">
        <f t="shared" si="3"/>
        <v>44</v>
      </c>
      <c r="E25" s="29">
        <f t="shared" si="3"/>
        <v>45</v>
      </c>
      <c r="F25" s="29">
        <f t="shared" si="3"/>
        <v>46</v>
      </c>
      <c r="G25" s="29">
        <f t="shared" si="3"/>
        <v>46</v>
      </c>
      <c r="H25" s="29">
        <f t="shared" si="3"/>
        <v>41</v>
      </c>
    </row>
    <row r="26" spans="1:8">
      <c r="A26" s="29" t="s">
        <v>117</v>
      </c>
      <c r="B26" s="30">
        <f>B25/$A$21</f>
        <v>2.8125</v>
      </c>
      <c r="C26" s="30">
        <f t="shared" ref="C26:H26" si="4">C25/$A$21</f>
        <v>2.8125</v>
      </c>
      <c r="D26" s="30">
        <f t="shared" si="4"/>
        <v>2.75</v>
      </c>
      <c r="E26" s="30">
        <f t="shared" si="4"/>
        <v>2.8125</v>
      </c>
      <c r="F26" s="30">
        <f t="shared" si="4"/>
        <v>2.875</v>
      </c>
      <c r="G26" s="30">
        <f t="shared" si="4"/>
        <v>2.875</v>
      </c>
      <c r="H26" s="30">
        <f t="shared" si="4"/>
        <v>2.5625</v>
      </c>
    </row>
    <row r="27" spans="1:8">
      <c r="A27" s="29" t="s">
        <v>118</v>
      </c>
      <c r="B27" s="43">
        <f>AVERAGE(B26:E26)</f>
        <v>2.796875</v>
      </c>
      <c r="C27" s="44"/>
      <c r="D27" s="44"/>
      <c r="E27" s="45"/>
      <c r="F27" s="60">
        <f>AVERAGE(F26:H26)</f>
        <v>2.7708333333333335</v>
      </c>
      <c r="G27" s="61"/>
      <c r="H27" s="62"/>
    </row>
    <row r="28" spans="1:8">
      <c r="A28" s="54" t="s">
        <v>119</v>
      </c>
      <c r="B28" s="54"/>
      <c r="C28" s="54"/>
      <c r="D28" s="54"/>
      <c r="E28" s="54"/>
      <c r="F28" s="54"/>
      <c r="G28" s="54"/>
      <c r="H28" s="54"/>
    </row>
  </sheetData>
  <mergeCells count="8">
    <mergeCell ref="B27:E27"/>
    <mergeCell ref="F27:H27"/>
    <mergeCell ref="A28:H28"/>
    <mergeCell ref="A1:H1"/>
    <mergeCell ref="A2:A3"/>
    <mergeCell ref="B2:H2"/>
    <mergeCell ref="B3:E3"/>
    <mergeCell ref="F3:H3"/>
  </mergeCells>
  <pageMargins left="0.7" right="0.7" top="0.75" bottom="0.75" header="0.3" footer="0.3"/>
  <ignoredErrors>
    <ignoredError sqref="B22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L1</vt:lpstr>
      <vt:lpstr>L2</vt:lpstr>
      <vt:lpstr>L3</vt:lpstr>
      <vt:lpstr>L4</vt:lpstr>
      <vt:lpstr>L5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Yeonseo</dc:creator>
  <cp:lastModifiedBy>Kim Yeonseo</cp:lastModifiedBy>
  <dcterms:created xsi:type="dcterms:W3CDTF">2020-12-29T15:45:45Z</dcterms:created>
  <dcterms:modified xsi:type="dcterms:W3CDTF">2020-12-31T09:14:27Z</dcterms:modified>
</cp:coreProperties>
</file>